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8625"/>
  <workbookPr autoCompressPictures="0" defaultThemeVersion="124226"/>
  <mc:AlternateContent xmlns:mc="http://schemas.openxmlformats.org/markup-compatibility/2006">
    <mc:Choice Requires="x15">
      <x15ac:absPath xmlns:x15ac="http://schemas.microsoft.com/office/spreadsheetml/2010/11/ac" url="C:\Users\viana\OneDrive - Instituto Politécnico de Viseu\ESAV-DOCS\CURSOS\CTESPs\CTeSP Proteção Civil\"/>
    </mc:Choice>
  </mc:AlternateContent>
  <xr:revisionPtr revIDLastSave="20" documentId="6AB50A733420A08E59E97048CF8F6F676F87E27F" xr6:coauthVersionLast="24" xr6:coauthVersionMax="24" xr10:uidLastSave="{A66F2B16-BF15-4436-9D10-45373E09E8FE}"/>
  <bookViews>
    <workbookView xWindow="-10" yWindow="100" windowWidth="9600" windowHeight="12240" tabRatio="947" firstSheet="1" activeTab="6" xr2:uid="{00000000-000D-0000-FFFF-FFFF00000000}"/>
  </bookViews>
  <sheets>
    <sheet name="Índice" sheetId="10" r:id="rId1"/>
    <sheet name="Form_B" sheetId="28" r:id="rId2"/>
    <sheet name="Form_C" sheetId="29" r:id="rId3"/>
    <sheet name="Form_D" sheetId="13" r:id="rId4"/>
    <sheet name="Form_D_PTable" sheetId="35" state="hidden" r:id="rId5"/>
    <sheet name="Form_E_Table" sheetId="3" state="hidden" r:id="rId6"/>
    <sheet name="Form_F" sheetId="30" r:id="rId7"/>
    <sheet name="Form_G" sheetId="19" r:id="rId8"/>
  </sheets>
  <externalReferences>
    <externalReference r:id="rId9"/>
  </externalReferences>
  <definedNames>
    <definedName name="_xlnm.Print_Area" localSheetId="1">Form_B!$A$1:$D$23</definedName>
    <definedName name="_xlnm.Print_Area" localSheetId="2">Form_C!$A$1:$I$28</definedName>
    <definedName name="_xlnm.Print_Area" localSheetId="3">Form_D!$A$1:$E$23</definedName>
    <definedName name="_xlnm.Print_Area" localSheetId="5">Form_E_Table!$A$1:$P$30</definedName>
    <definedName name="_xlnm.Print_Area" localSheetId="6">Form_F!$A$1:$N$38</definedName>
    <definedName name="_xlnm.Print_Area" localSheetId="7">Form_G!$A$1:$AG$32</definedName>
    <definedName name="_xlnm.Print_Area" localSheetId="0">Índice!$A$1:$C$27</definedName>
    <definedName name="_xlnm.Database" localSheetId="1">Form_B!$B$11:$C$21</definedName>
    <definedName name="_xlnm.Print_Titles" localSheetId="5">Form_E_Table!#REF!</definedName>
  </definedNames>
  <calcPr calcId="171027" iterateDelta="1E-4" concurrentCalc="0"/>
  <pivotCaches>
    <pivotCache cacheId="0" r:id="rId10"/>
    <pivotCache cacheId="1" r:id="rId11"/>
  </pivotCaches>
</workbook>
</file>

<file path=xl/calcChain.xml><?xml version="1.0" encoding="utf-8"?>
<calcChain xmlns="http://schemas.openxmlformats.org/spreadsheetml/2006/main">
  <c r="C2" i="28" l="1"/>
  <c r="A2" i="29"/>
  <c r="C5" i="35"/>
  <c r="D11" i="13"/>
  <c r="C6" i="35"/>
  <c r="D12" i="13"/>
  <c r="C7" i="35"/>
  <c r="D13" i="13"/>
  <c r="C8" i="35"/>
  <c r="D14" i="13"/>
  <c r="C9" i="35"/>
  <c r="D15" i="13"/>
  <c r="C10" i="35"/>
  <c r="D16" i="13"/>
  <c r="C11" i="35"/>
  <c r="D17" i="13"/>
  <c r="C12" i="35"/>
  <c r="D18" i="13"/>
  <c r="C13" i="35"/>
  <c r="D19" i="13"/>
  <c r="C11" i="13"/>
  <c r="C12" i="13"/>
  <c r="C13" i="13"/>
  <c r="C14" i="13"/>
  <c r="C15" i="13"/>
  <c r="C16" i="13"/>
  <c r="C17" i="13"/>
  <c r="C18" i="13"/>
  <c r="C19" i="13"/>
  <c r="B11" i="13"/>
  <c r="B12" i="13"/>
  <c r="B13" i="13"/>
  <c r="B14" i="13"/>
  <c r="B15" i="13"/>
  <c r="B16" i="13"/>
  <c r="B17" i="13"/>
  <c r="B18" i="13"/>
  <c r="B19" i="13"/>
  <c r="B20" i="13"/>
  <c r="M28" i="30"/>
  <c r="M29" i="30"/>
  <c r="M38" i="30"/>
  <c r="L39" i="30"/>
  <c r="K39" i="30"/>
  <c r="M21" i="30"/>
  <c r="M22" i="30"/>
  <c r="M23" i="30"/>
  <c r="M24" i="30"/>
  <c r="M25" i="30"/>
  <c r="M26" i="30"/>
  <c r="M27" i="30"/>
  <c r="M31" i="30"/>
  <c r="M32" i="30"/>
  <c r="M33" i="30"/>
  <c r="M34" i="30"/>
  <c r="M35" i="30"/>
  <c r="M36" i="30"/>
  <c r="M37" i="30"/>
  <c r="M10" i="30"/>
  <c r="M11" i="30"/>
  <c r="M12" i="30"/>
  <c r="M13" i="30"/>
  <c r="M14" i="30"/>
  <c r="M15" i="30"/>
  <c r="M16" i="30"/>
  <c r="M17" i="30"/>
  <c r="M18" i="30"/>
  <c r="M19" i="30"/>
  <c r="C10" i="13"/>
  <c r="B10" i="13"/>
  <c r="C8" i="3"/>
  <c r="B8" i="3"/>
  <c r="O3" i="3"/>
  <c r="P3" i="3"/>
  <c r="O4" i="3"/>
  <c r="P4" i="3"/>
  <c r="O5" i="3"/>
  <c r="P5" i="3"/>
  <c r="O6" i="3"/>
  <c r="P6" i="3"/>
  <c r="O7" i="3"/>
  <c r="P7" i="3"/>
  <c r="O8" i="3"/>
  <c r="P8" i="3"/>
  <c r="O9" i="3"/>
  <c r="P9" i="3"/>
  <c r="O10" i="3"/>
  <c r="P10" i="3"/>
  <c r="O11" i="3"/>
  <c r="P11" i="3"/>
  <c r="O12" i="3"/>
  <c r="P12" i="3"/>
  <c r="O13" i="3"/>
  <c r="P13" i="3"/>
  <c r="O14" i="3"/>
  <c r="P14" i="3"/>
  <c r="O15" i="3"/>
  <c r="P15" i="3"/>
  <c r="O16" i="3"/>
  <c r="P16" i="3"/>
  <c r="O17" i="3"/>
  <c r="P17" i="3"/>
  <c r="O18" i="3"/>
  <c r="P18" i="3"/>
  <c r="O19" i="3"/>
  <c r="P19" i="3"/>
  <c r="O20" i="3"/>
  <c r="P20" i="3"/>
  <c r="O21" i="3"/>
  <c r="P21" i="3"/>
  <c r="O22" i="3"/>
  <c r="P22" i="3"/>
  <c r="O23" i="3"/>
  <c r="P23" i="3"/>
  <c r="O24" i="3"/>
  <c r="P24" i="3"/>
  <c r="O25" i="3"/>
  <c r="P25" i="3"/>
  <c r="O26" i="3"/>
  <c r="P26" i="3"/>
  <c r="O27" i="3"/>
  <c r="P27" i="3"/>
  <c r="P2" i="3"/>
  <c r="O2" i="3"/>
  <c r="L2" i="3"/>
  <c r="D3" i="3"/>
  <c r="E3" i="3"/>
  <c r="F3" i="3"/>
  <c r="G3" i="3"/>
  <c r="H3" i="3"/>
  <c r="I3" i="3"/>
  <c r="I2" i="3"/>
  <c r="I4" i="3"/>
  <c r="I5" i="3"/>
  <c r="I6" i="3"/>
  <c r="I7" i="3"/>
  <c r="I8" i="3"/>
  <c r="I9" i="3"/>
  <c r="I10" i="3"/>
  <c r="I11" i="3"/>
  <c r="I12" i="3"/>
  <c r="I13" i="3"/>
  <c r="I14" i="3"/>
  <c r="I15" i="3"/>
  <c r="I16" i="3"/>
  <c r="I17" i="3"/>
  <c r="I18" i="3"/>
  <c r="I19" i="3"/>
  <c r="I20" i="3"/>
  <c r="I21" i="3"/>
  <c r="I22" i="3"/>
  <c r="I23" i="3"/>
  <c r="I24" i="3"/>
  <c r="I25" i="3"/>
  <c r="I26" i="3"/>
  <c r="I27" i="3"/>
  <c r="I28" i="3"/>
  <c r="J3" i="3"/>
  <c r="L3" i="3"/>
  <c r="D4" i="3"/>
  <c r="E4" i="3"/>
  <c r="F4" i="3"/>
  <c r="G4" i="3"/>
  <c r="H4" i="3"/>
  <c r="J4" i="3"/>
  <c r="L4" i="3"/>
  <c r="D5" i="3"/>
  <c r="E5" i="3"/>
  <c r="F5" i="3"/>
  <c r="G5" i="3"/>
  <c r="H5" i="3"/>
  <c r="J5" i="3"/>
  <c r="L5" i="3"/>
  <c r="D6" i="3"/>
  <c r="E6" i="3"/>
  <c r="F6" i="3"/>
  <c r="G6" i="3"/>
  <c r="H6" i="3"/>
  <c r="J6" i="3"/>
  <c r="L6" i="3"/>
  <c r="D7" i="3"/>
  <c r="E7" i="3"/>
  <c r="F7" i="3"/>
  <c r="G7" i="3"/>
  <c r="H7" i="3"/>
  <c r="J7" i="3"/>
  <c r="L7" i="3"/>
  <c r="D8" i="3"/>
  <c r="E8" i="3"/>
  <c r="F8" i="3"/>
  <c r="G8" i="3"/>
  <c r="H8" i="3"/>
  <c r="J8" i="3"/>
  <c r="L8" i="3"/>
  <c r="D9" i="3"/>
  <c r="E9" i="3"/>
  <c r="F9" i="3"/>
  <c r="G9" i="3"/>
  <c r="H9" i="3"/>
  <c r="J9" i="3"/>
  <c r="L9" i="3"/>
  <c r="D10" i="3"/>
  <c r="E10" i="3"/>
  <c r="F10" i="3"/>
  <c r="G10" i="3"/>
  <c r="H10" i="3"/>
  <c r="J10" i="3"/>
  <c r="L10" i="3"/>
  <c r="D11" i="3"/>
  <c r="E11" i="3"/>
  <c r="F11" i="3"/>
  <c r="G11" i="3"/>
  <c r="H11" i="3"/>
  <c r="J11" i="3"/>
  <c r="L11" i="3"/>
  <c r="D12" i="3"/>
  <c r="E12" i="3"/>
  <c r="F12" i="3"/>
  <c r="G12" i="3"/>
  <c r="H12" i="3"/>
  <c r="J12" i="3"/>
  <c r="L12" i="3"/>
  <c r="D13" i="3"/>
  <c r="E13" i="3"/>
  <c r="F13" i="3"/>
  <c r="G13" i="3"/>
  <c r="H13" i="3"/>
  <c r="J13" i="3"/>
  <c r="L13" i="3"/>
  <c r="D14" i="3"/>
  <c r="E14" i="3"/>
  <c r="F14" i="3"/>
  <c r="G14" i="3"/>
  <c r="H14" i="3"/>
  <c r="J14" i="3"/>
  <c r="L14" i="3"/>
  <c r="D15" i="3"/>
  <c r="E15" i="3"/>
  <c r="F15" i="3"/>
  <c r="G15" i="3"/>
  <c r="H15" i="3"/>
  <c r="J15" i="3"/>
  <c r="L15" i="3"/>
  <c r="D16" i="3"/>
  <c r="E16" i="3"/>
  <c r="F16" i="3"/>
  <c r="G16" i="3"/>
  <c r="H16" i="3"/>
  <c r="J16" i="3"/>
  <c r="L16" i="3"/>
  <c r="D17" i="3"/>
  <c r="E17" i="3"/>
  <c r="F17" i="3"/>
  <c r="G17" i="3"/>
  <c r="H17" i="3"/>
  <c r="J17" i="3"/>
  <c r="L17" i="3"/>
  <c r="D18" i="3"/>
  <c r="E18" i="3"/>
  <c r="F18" i="3"/>
  <c r="G18" i="3"/>
  <c r="H18" i="3"/>
  <c r="J18" i="3"/>
  <c r="L18" i="3"/>
  <c r="D19" i="3"/>
  <c r="E19" i="3"/>
  <c r="F19" i="3"/>
  <c r="G19" i="3"/>
  <c r="H19" i="3"/>
  <c r="J19" i="3"/>
  <c r="L19" i="3"/>
  <c r="D20" i="3"/>
  <c r="E20" i="3"/>
  <c r="F20" i="3"/>
  <c r="G20" i="3"/>
  <c r="H20" i="3"/>
  <c r="J20" i="3"/>
  <c r="L20" i="3"/>
  <c r="D21" i="3"/>
  <c r="E21" i="3"/>
  <c r="F21" i="3"/>
  <c r="G21" i="3"/>
  <c r="H21" i="3"/>
  <c r="J21" i="3"/>
  <c r="L21" i="3"/>
  <c r="D22" i="3"/>
  <c r="E22" i="3"/>
  <c r="F22" i="3"/>
  <c r="G22" i="3"/>
  <c r="H22" i="3"/>
  <c r="J22" i="3"/>
  <c r="L22" i="3"/>
  <c r="D23" i="3"/>
  <c r="E23" i="3"/>
  <c r="F23" i="3"/>
  <c r="G23" i="3"/>
  <c r="H23" i="3"/>
  <c r="J23" i="3"/>
  <c r="L23" i="3"/>
  <c r="D24" i="3"/>
  <c r="E24" i="3"/>
  <c r="F24" i="3"/>
  <c r="G24" i="3"/>
  <c r="H24" i="3"/>
  <c r="J24" i="3"/>
  <c r="L24" i="3"/>
  <c r="D25" i="3"/>
  <c r="E25" i="3"/>
  <c r="F25" i="3"/>
  <c r="G25" i="3"/>
  <c r="H25" i="3"/>
  <c r="J25" i="3"/>
  <c r="L25" i="3"/>
  <c r="D26" i="3"/>
  <c r="E26" i="3"/>
  <c r="F26" i="3"/>
  <c r="G26" i="3"/>
  <c r="H26" i="3"/>
  <c r="J26" i="3"/>
  <c r="L26" i="3"/>
  <c r="D27" i="3"/>
  <c r="E27" i="3"/>
  <c r="F27" i="3"/>
  <c r="G27" i="3"/>
  <c r="H27" i="3"/>
  <c r="J27" i="3"/>
  <c r="L27" i="3"/>
  <c r="E2" i="3"/>
  <c r="F2" i="3"/>
  <c r="G2" i="3"/>
  <c r="H2" i="3"/>
  <c r="J2" i="3"/>
  <c r="J28" i="3"/>
  <c r="B3" i="3"/>
  <c r="B4" i="3"/>
  <c r="B5" i="3"/>
  <c r="B6" i="3"/>
  <c r="B7" i="3"/>
  <c r="B9" i="3"/>
  <c r="B10" i="3"/>
  <c r="B11" i="3"/>
  <c r="B12" i="3"/>
  <c r="B13" i="3"/>
  <c r="B14" i="3"/>
  <c r="B15" i="3"/>
  <c r="B16" i="3"/>
  <c r="B17" i="3"/>
  <c r="B18" i="3"/>
  <c r="B19" i="3"/>
  <c r="B20" i="3"/>
  <c r="B21" i="3"/>
  <c r="B22" i="3"/>
  <c r="B23" i="3"/>
  <c r="B24" i="3"/>
  <c r="B25" i="3"/>
  <c r="B26" i="3"/>
  <c r="B27" i="3"/>
  <c r="B2" i="3"/>
  <c r="C3" i="3"/>
  <c r="C4" i="3"/>
  <c r="C5" i="3"/>
  <c r="C6" i="3"/>
  <c r="C7" i="3"/>
  <c r="C9" i="3"/>
  <c r="C10" i="3"/>
  <c r="C11" i="3"/>
  <c r="C12" i="3"/>
  <c r="C13" i="3"/>
  <c r="C14" i="3"/>
  <c r="C15" i="3"/>
  <c r="C16" i="3"/>
  <c r="C17" i="3"/>
  <c r="C18" i="3"/>
  <c r="C19" i="3"/>
  <c r="C20" i="3"/>
  <c r="C21" i="3"/>
  <c r="C22" i="3"/>
  <c r="C23" i="3"/>
  <c r="C24" i="3"/>
  <c r="C25" i="3"/>
  <c r="C26" i="3"/>
  <c r="C27" i="3"/>
  <c r="D2" i="3"/>
  <c r="C2" i="3"/>
  <c r="C14" i="35"/>
  <c r="C15" i="35"/>
  <c r="C16" i="35"/>
  <c r="C17" i="35"/>
  <c r="C4" i="35"/>
  <c r="D10" i="13"/>
  <c r="J39" i="30"/>
  <c r="I39" i="30"/>
  <c r="H39" i="30"/>
  <c r="G39" i="30"/>
  <c r="F39" i="30"/>
  <c r="E39" i="30"/>
  <c r="M30" i="30"/>
  <c r="M20" i="30"/>
  <c r="M9" i="30"/>
  <c r="K25" i="3"/>
  <c r="M25" i="3"/>
  <c r="K21" i="3"/>
  <c r="K17" i="3"/>
  <c r="K13" i="3"/>
  <c r="K9" i="3"/>
  <c r="K5" i="3"/>
  <c r="K4" i="3"/>
  <c r="K6" i="3"/>
  <c r="N6" i="3"/>
  <c r="K14" i="3"/>
  <c r="M14" i="3"/>
  <c r="K10" i="3"/>
  <c r="N10" i="3"/>
  <c r="K16" i="3"/>
  <c r="M16" i="3"/>
  <c r="K20" i="3"/>
  <c r="N20" i="3"/>
  <c r="K22" i="3"/>
  <c r="N22" i="3"/>
  <c r="K26" i="3"/>
  <c r="N26" i="3"/>
  <c r="K3" i="3"/>
  <c r="M3" i="3"/>
  <c r="K7" i="3"/>
  <c r="N7" i="3"/>
  <c r="K11" i="3"/>
  <c r="N11" i="3"/>
  <c r="K15" i="3"/>
  <c r="M15" i="3"/>
  <c r="K19" i="3"/>
  <c r="N19" i="3"/>
  <c r="K23" i="3"/>
  <c r="N23" i="3"/>
  <c r="K27" i="3"/>
  <c r="M27" i="3"/>
  <c r="K2" i="3"/>
  <c r="M2" i="3"/>
  <c r="K8" i="3"/>
  <c r="N8" i="3"/>
  <c r="K12" i="3"/>
  <c r="N12" i="3"/>
  <c r="K24" i="3"/>
  <c r="M24" i="3"/>
  <c r="H28" i="3"/>
  <c r="L28" i="3"/>
  <c r="G28" i="3"/>
  <c r="A3" i="19"/>
  <c r="A2" i="30"/>
  <c r="A2" i="13"/>
  <c r="R2" i="3"/>
  <c r="R3" i="3"/>
  <c r="R4" i="3"/>
  <c r="R5" i="3"/>
  <c r="R6" i="3"/>
  <c r="R7" i="3"/>
  <c r="R8" i="3"/>
  <c r="R9" i="3"/>
  <c r="R10" i="3"/>
  <c r="R11" i="3"/>
  <c r="R12" i="3"/>
  <c r="R13" i="3"/>
  <c r="R14" i="3"/>
  <c r="R15" i="3"/>
  <c r="R16" i="3"/>
  <c r="R17" i="3"/>
  <c r="R18" i="3"/>
  <c r="R19" i="3"/>
  <c r="R20" i="3"/>
  <c r="R21" i="3"/>
  <c r="R22" i="3"/>
  <c r="R23" i="3"/>
  <c r="R24" i="3"/>
  <c r="R25" i="3"/>
  <c r="R26" i="3"/>
  <c r="R27" i="3"/>
  <c r="N27" i="3"/>
  <c r="M22" i="3"/>
  <c r="M19" i="3"/>
  <c r="M11" i="3"/>
  <c r="N3" i="3"/>
  <c r="M23" i="3"/>
  <c r="N16" i="3"/>
  <c r="N15" i="3"/>
  <c r="M6" i="3"/>
  <c r="M8" i="3"/>
  <c r="N5" i="3"/>
  <c r="M5" i="3"/>
  <c r="M9" i="3"/>
  <c r="N9" i="3"/>
  <c r="N13" i="3"/>
  <c r="M13" i="3"/>
  <c r="M17" i="3"/>
  <c r="N17" i="3"/>
  <c r="M21" i="3"/>
  <c r="N21" i="3"/>
  <c r="M4" i="3"/>
  <c r="N4" i="3"/>
  <c r="M12" i="3"/>
  <c r="N25" i="3"/>
  <c r="C21" i="13"/>
  <c r="K18" i="3"/>
  <c r="K28" i="3"/>
  <c r="M20" i="3"/>
  <c r="M10" i="3"/>
  <c r="N14" i="3"/>
  <c r="N2" i="3"/>
  <c r="N24" i="3"/>
  <c r="M26" i="3"/>
  <c r="M7" i="3"/>
  <c r="D21" i="13"/>
  <c r="B7" i="13"/>
  <c r="M18" i="3"/>
  <c r="N18" i="3"/>
  <c r="B8" i="13"/>
</calcChain>
</file>

<file path=xl/sharedStrings.xml><?xml version="1.0" encoding="utf-8"?>
<sst xmlns="http://schemas.openxmlformats.org/spreadsheetml/2006/main" count="783" uniqueCount="311">
  <si>
    <t>Unidades curriculares</t>
  </si>
  <si>
    <t>Créditos
(2)</t>
  </si>
  <si>
    <t>% do total de créditos
(3)</t>
  </si>
  <si>
    <t>Unidade curricular
(1)</t>
  </si>
  <si>
    <t>Geral e científica</t>
  </si>
  <si>
    <t>Técnica</t>
  </si>
  <si>
    <t>Em contexto de trabalho</t>
  </si>
  <si>
    <t>Total</t>
  </si>
  <si>
    <t>Atividades principais:</t>
  </si>
  <si>
    <t>Conhecimentos</t>
  </si>
  <si>
    <t>Aptidões</t>
  </si>
  <si>
    <t>Atitudes</t>
  </si>
  <si>
    <t>Formulário B
Perfil profissional</t>
  </si>
  <si>
    <t>A1</t>
  </si>
  <si>
    <t>A2</t>
  </si>
  <si>
    <t>A4</t>
  </si>
  <si>
    <t>A5</t>
  </si>
  <si>
    <t>A6</t>
  </si>
  <si>
    <t>A7</t>
  </si>
  <si>
    <t>A8</t>
  </si>
  <si>
    <t>A9</t>
  </si>
  <si>
    <t>A10</t>
  </si>
  <si>
    <t>Resultados de aprendizagem</t>
  </si>
  <si>
    <t>C1</t>
  </si>
  <si>
    <t>C2</t>
  </si>
  <si>
    <t>C3</t>
  </si>
  <si>
    <t>C4</t>
  </si>
  <si>
    <t>C5</t>
  </si>
  <si>
    <t>C6</t>
  </si>
  <si>
    <t>AP1</t>
  </si>
  <si>
    <t>AP2</t>
  </si>
  <si>
    <t>AP3</t>
  </si>
  <si>
    <t>AP4</t>
  </si>
  <si>
    <t>AT1</t>
  </si>
  <si>
    <t>AT2</t>
  </si>
  <si>
    <t>AT3</t>
  </si>
  <si>
    <t>AT4</t>
  </si>
  <si>
    <t>AT5</t>
  </si>
  <si>
    <t>AT6</t>
  </si>
  <si>
    <t>C7</t>
  </si>
  <si>
    <t>C8</t>
  </si>
  <si>
    <t>C9</t>
  </si>
  <si>
    <t>C10</t>
  </si>
  <si>
    <t>AP5</t>
  </si>
  <si>
    <t>AP6</t>
  </si>
  <si>
    <t>AP7</t>
  </si>
  <si>
    <t>AP8</t>
  </si>
  <si>
    <t>AP9</t>
  </si>
  <si>
    <t>AP10</t>
  </si>
  <si>
    <t>AT7</t>
  </si>
  <si>
    <t>AT8</t>
  </si>
  <si>
    <t>AT9</t>
  </si>
  <si>
    <t>AT10</t>
  </si>
  <si>
    <t>Formulário D
Estrutura curricular</t>
  </si>
  <si>
    <r>
      <t xml:space="preserve">Componente de formação
</t>
    </r>
    <r>
      <rPr>
        <b/>
        <i/>
        <sz val="8"/>
        <color indexed="23"/>
        <rFont val="Calibri"/>
        <family val="2"/>
      </rPr>
      <t>escolher entre as opções</t>
    </r>
    <r>
      <rPr>
        <b/>
        <sz val="9"/>
        <color indexed="8"/>
        <rFont val="Calibri"/>
        <family val="2"/>
      </rPr>
      <t xml:space="preserve">
(3)</t>
    </r>
  </si>
  <si>
    <t>C</t>
  </si>
  <si>
    <t>AP</t>
  </si>
  <si>
    <t>AT</t>
  </si>
  <si>
    <t>A</t>
  </si>
  <si>
    <r>
      <t xml:space="preserve">Área de educação e formação
</t>
    </r>
    <r>
      <rPr>
        <b/>
        <i/>
        <sz val="8"/>
        <color indexed="23"/>
        <rFont val="Calibri"/>
        <family val="2"/>
      </rPr>
      <t>escolher entre as áreas indicadas no Form_D</t>
    </r>
    <r>
      <rPr>
        <b/>
        <sz val="9"/>
        <color indexed="8"/>
        <rFont val="Calibri"/>
        <family val="2"/>
      </rPr>
      <t xml:space="preserve">
(2)</t>
    </r>
  </si>
  <si>
    <t>Atividades principais</t>
  </si>
  <si>
    <t>Coluna2</t>
  </si>
  <si>
    <r>
      <t xml:space="preserve">Para inserir mais linhas na tabela basta selecionar uma célula na última linha de preenchimento, carregar no botão direito do rato e escolher a opção </t>
    </r>
    <r>
      <rPr>
        <b/>
        <i/>
        <sz val="10"/>
        <color indexed="55"/>
        <rFont val="Calibri"/>
        <family val="2"/>
      </rPr>
      <t>Inserir &gt; Linha da Tabela Acima</t>
    </r>
  </si>
  <si>
    <t>D. Estrutura curricular</t>
  </si>
  <si>
    <t>E. Plano de estudos</t>
  </si>
  <si>
    <t>A. Caracterização geral do curso</t>
  </si>
  <si>
    <t>B. Perfil profissional</t>
  </si>
  <si>
    <t>Formulário F
Correspondência entre as atividades principais e as competências</t>
  </si>
  <si>
    <t>Assinale em cada coluna com X as linhas correspondentes às aprendizagens necessárias ao desenvolvimento dessa atividade</t>
  </si>
  <si>
    <t>Formulário C
Referencial de competências</t>
  </si>
  <si>
    <t>C. Referencial de competências</t>
  </si>
  <si>
    <t>Referencial de competências em termos de resultados de aprendizagem</t>
  </si>
  <si>
    <r>
      <t xml:space="preserve">Se precisar, pode inserir mais linhas na tabela bastando selecionar a célula na última linha de preenchimento, carregar no botão direito do rato e escolher a opção </t>
    </r>
    <r>
      <rPr>
        <b/>
        <i/>
        <sz val="10"/>
        <color indexed="55"/>
        <rFont val="Calibri"/>
        <family val="2"/>
      </rPr>
      <t xml:space="preserve">Inserir &gt; Linha da Tabela Abaixo.
</t>
    </r>
    <r>
      <rPr>
        <i/>
        <sz val="10"/>
        <color indexed="55"/>
        <rFont val="Calibri"/>
        <family val="2"/>
      </rPr>
      <t>Depois deverá preencher o número sequencial da atividade na coluna B.</t>
    </r>
  </si>
  <si>
    <t>Para inserir mais linhas na tabela basta selecionar a célula na última linha de preenchimento, carregar no botão direito do rato e escolher a opção Inserir &gt; Linha da Tabela Acima.
Depois deverá preencher o número sequencial na coluna B.</t>
  </si>
  <si>
    <t>Para inserir mais linhas na tabela basta selecionar a célula na última linha de preenchimento, carregar no botão direito do rato e escolher a opção Inserir &gt; Linha da Tabela Acima.
Depois deverá preencher o número sequencial na coluna E.</t>
  </si>
  <si>
    <t>Para inserir mais linhas na tabela basta selecionar a célula na última linha de preenchimento, carregar no botão direito do rato e escolher a opção Inserir &gt; Linha da Tabela Acima.
Depois deverá preencher o número sequencial na coluna H.</t>
  </si>
  <si>
    <t>Para inserir mais colunas basta selecionar uma célula na última coluna, carregar no botão direito do rato e escolher a opção Inserir &gt; Coluna da Tabela para a Direita. Depois deverá preencher o número sequencial da atividade na linha 9.
Para inserir mais linhas basta selecionar uma das células a preencher na seção pretendida (conhecimentos, aptidões ou atitudes), carregar no botão direito do rato e escolher a opção Inserir &gt; Linha da Tabela Acima. Depois deverá preencher o número sequencial na coluna D.</t>
  </si>
  <si>
    <t xml:space="preserve">Para inserir mais colunas basta selecionar uma célula na última coluna, carregar no botão direito do rato e escolher a opção Inserir &gt; Coluna da Tabela para a Direita. Depois deverá preencher o número sequencial na linha 11.
Para inserir mais linhas basta selecionar uma das células a preencher na seção pretendida (conhecimentos, aptidões ou atitudes), carregar no botão direito do rato e escolher a opção Inserir &gt; Linha da Tabela Acima. </t>
  </si>
  <si>
    <t>F. Correspondência entre as atividades principais e as competências</t>
  </si>
  <si>
    <r>
      <t>Assinale com X a contribuição de cada u</t>
    </r>
    <r>
      <rPr>
        <sz val="8"/>
        <rFont val="Calibri"/>
        <family val="2"/>
      </rPr>
      <t>nidade curricular para os conhecimentos, aptidões e atitudes.</t>
    </r>
  </si>
  <si>
    <t>N. Entidades onde decorrerá a formação em contexto de trabalho</t>
  </si>
  <si>
    <t>M. Recursos materiais</t>
  </si>
  <si>
    <t>L. Afetação do corpo docente</t>
  </si>
  <si>
    <t>K. Número máximo de alunos</t>
  </si>
  <si>
    <t>J. Condições de ingresso</t>
  </si>
  <si>
    <t>H. Fundamentação da criação do curso e articulação com a oferta formativa</t>
  </si>
  <si>
    <t>A3</t>
  </si>
  <si>
    <t>FORMULÁRIOS PARA APRESENTAÇÃO DE PEDIDOS DE REGISTO DE CRIAÇÃO DE 
CURSOS TÉCNICOS SUPERIORES PROFISSIONAIS</t>
  </si>
  <si>
    <t>1.º ano</t>
  </si>
  <si>
    <t>2.º ano</t>
  </si>
  <si>
    <t>Anual</t>
  </si>
  <si>
    <t>Semestral</t>
  </si>
  <si>
    <t>Trimestral</t>
  </si>
  <si>
    <t>Ano curricular
(4)</t>
  </si>
  <si>
    <t>Duração
(5)</t>
  </si>
  <si>
    <t>Horas de contacto
(6)</t>
  </si>
  <si>
    <t>Das quais de aplicação
(6.1)</t>
  </si>
  <si>
    <t>Outras horas de trabalho 
(7)</t>
  </si>
  <si>
    <r>
      <t>Formulário G
Correspondência entre as</t>
    </r>
    <r>
      <rPr>
        <b/>
        <sz val="11"/>
        <rFont val="Calibri"/>
        <family val="2"/>
      </rPr>
      <t xml:space="preserve"> unidades curriculares e os resultados de aprendizagem</t>
    </r>
  </si>
  <si>
    <t>G. Correspondência entre as unidades curriculares e os resultados de aprendizagem</t>
  </si>
  <si>
    <t>O. Ciclos de estudos de licenciatura da própria instituição de ensino superior politécnico (1) a que os titulares do curso técnico superior profissional se podem candidatar com dispensa da prova de ingresso</t>
  </si>
  <si>
    <t>142  Ciências da educação</t>
  </si>
  <si>
    <t>143  Formação de educadores de infância</t>
  </si>
  <si>
    <t>144  Formação de professores do ensino básico (1.º e 2.º ciclos)</t>
  </si>
  <si>
    <t>145  Formação de professores de áreas disciplinares específicas</t>
  </si>
  <si>
    <t>146  Formação de professores e formadores de áreas tecnológicas</t>
  </si>
  <si>
    <t>211  Belas-artes</t>
  </si>
  <si>
    <t>214  Design</t>
  </si>
  <si>
    <t>215  Artesanato</t>
  </si>
  <si>
    <t>221  Religião e teologia</t>
  </si>
  <si>
    <t>222  Línguas e literaturas estrangeiras</t>
  </si>
  <si>
    <t>223  Língua e literatura materna</t>
  </si>
  <si>
    <t>225  História e arqueologia</t>
  </si>
  <si>
    <t>226  Filosofia e ética</t>
  </si>
  <si>
    <t>311  Psicologia</t>
  </si>
  <si>
    <t>312  Sociologia e outros estudos</t>
  </si>
  <si>
    <t>313  Ciência política e cidadania</t>
  </si>
  <si>
    <t>314  Economia</t>
  </si>
  <si>
    <t>321  Jornalismo e reportagem</t>
  </si>
  <si>
    <t>345  Gestão e administração</t>
  </si>
  <si>
    <t>346  Secretariado e trabalho administrativo</t>
  </si>
  <si>
    <t>347  Enquadramento na organização/empresa</t>
  </si>
  <si>
    <t>349  Ciências empresariais - programas não classificados noutra área de formação</t>
  </si>
  <si>
    <t>380  Direito</t>
  </si>
  <si>
    <t>421  Biologia e bioquímica</t>
  </si>
  <si>
    <t>422  Ciências do ambiente</t>
  </si>
  <si>
    <t>429  Ciências da vida - programas não classificados noutra área de formação</t>
  </si>
  <si>
    <t>440  Ciências físicas</t>
  </si>
  <si>
    <t>441  Física</t>
  </si>
  <si>
    <t>442  Química</t>
  </si>
  <si>
    <t>443  Ciências da terra</t>
  </si>
  <si>
    <t>461  Matemática</t>
  </si>
  <si>
    <t>462  Estatística</t>
  </si>
  <si>
    <t>481  Ciências informáticas</t>
  </si>
  <si>
    <t>489  Informática - programas não classificados noutra área de formação</t>
  </si>
  <si>
    <t>521  Metalurgia e metalomecânica</t>
  </si>
  <si>
    <t>524  Tecnologia dos processos químicos</t>
  </si>
  <si>
    <t>525  Construção e reparação de veículos a motor</t>
  </si>
  <si>
    <t>529  Engenharia e técnicas afins - programas não classificados noutra área de formação</t>
  </si>
  <si>
    <t>541  Indústrias alimentares</t>
  </si>
  <si>
    <t>542  Indústrias do têxtil, vestuário, calçado e couro</t>
  </si>
  <si>
    <t>543  Materiais (indústrias da madeira, cortiça, papel, plástico, vidro e outros)</t>
  </si>
  <si>
    <t>549  Indústrias transformadoras - programas não classificados noutra área de formação</t>
  </si>
  <si>
    <t>582  Construção civil e engenharia civil</t>
  </si>
  <si>
    <t>621  Produção agrícola e animal</t>
  </si>
  <si>
    <t>622  Floricultura e jardinagem</t>
  </si>
  <si>
    <t>623  Silvicultura e caça</t>
  </si>
  <si>
    <t>624  Pescas</t>
  </si>
  <si>
    <t>640  Ciências veterinárias</t>
  </si>
  <si>
    <t>721  Medicina</t>
  </si>
  <si>
    <t>723  Enfermagem</t>
  </si>
  <si>
    <t>724  Ciências dentárias</t>
  </si>
  <si>
    <t>725  Tecnologias de diagnóstico e terapêutica</t>
  </si>
  <si>
    <t>726  Terapia e reabilitação</t>
  </si>
  <si>
    <t>727  Ciências farmacêuticas</t>
  </si>
  <si>
    <t>729  Saúde - programas não classificados noutra área de formação</t>
  </si>
  <si>
    <t>761  Serviços de apoio a crianças e jovens</t>
  </si>
  <si>
    <t>762  Trabalho social e orientação</t>
  </si>
  <si>
    <t>811  Hotelaria e restauração</t>
  </si>
  <si>
    <t>812  Turismo e lazer</t>
  </si>
  <si>
    <t>813  Desporto</t>
  </si>
  <si>
    <t>819  Serviços pessoais - programas não classificados noutra área de formação</t>
  </si>
  <si>
    <t>840  Serviços de transporte</t>
  </si>
  <si>
    <t>852  Ambientes naturais e vida selvagem</t>
  </si>
  <si>
    <t>853  Serviços de saúde pública</t>
  </si>
  <si>
    <t>862  Segurança e higiene no trabalho</t>
  </si>
  <si>
    <t>863  Segurança militar</t>
  </si>
  <si>
    <t>999  Desconhecido ou não especificado</t>
  </si>
  <si>
    <t>140  Formação de professores/formadores e ciências da educação</t>
  </si>
  <si>
    <t>210  Artes</t>
  </si>
  <si>
    <t>220  Humanidades</t>
  </si>
  <si>
    <t>310  Ciências sociais e do comportamento</t>
  </si>
  <si>
    <t>320  Informação e jornalismo</t>
  </si>
  <si>
    <t>420  Ciências da vida</t>
  </si>
  <si>
    <t>460  Matemática e estatística</t>
  </si>
  <si>
    <t>480  Informática</t>
  </si>
  <si>
    <t>520  Engenharia e técnicas afins</t>
  </si>
  <si>
    <t>540  Indústrias transformadoras</t>
  </si>
  <si>
    <t>620  Agricultura, silvicultura e pescas</t>
  </si>
  <si>
    <t>720  Saúde</t>
  </si>
  <si>
    <t>760  Serviços sociais</t>
  </si>
  <si>
    <t>810  Serviços pessoais</t>
  </si>
  <si>
    <t>860  Serviços de segurança</t>
  </si>
  <si>
    <t>149  Formação de professores/formadores e ciências da educação - programas não classificados noutra área de formação</t>
  </si>
  <si>
    <t>219  Artes - programas não classificados noutra área de formação</t>
  </si>
  <si>
    <t>229  Humanidades - programas não classificados noutra área de formação</t>
  </si>
  <si>
    <t>319  Ciências sociais e do comportamento - programas não classificados noutra área de formação</t>
  </si>
  <si>
    <t>322  Biblioteconomia, arquivo e documentação (BAD)</t>
  </si>
  <si>
    <t>449  Ciências físicas - programas não classificados noutra área de formação</t>
  </si>
  <si>
    <t>469  Matemática e estatística - programas não classificados noutra área de formação</t>
  </si>
  <si>
    <t>629  Agricultura, silvicultura e pescas - programas não classificados noutra área de formação</t>
  </si>
  <si>
    <t>769  Serviços sociais - programas não classificados noutra área de formação</t>
  </si>
  <si>
    <t>814  Serviços domésticos</t>
  </si>
  <si>
    <t>815 Cuidados de beleza</t>
  </si>
  <si>
    <t>869  Serviços de segurança - programas não classificados noutra área de formação</t>
  </si>
  <si>
    <t>212  Artes do espetáculo</t>
  </si>
  <si>
    <t>010  Programas de base</t>
  </si>
  <si>
    <t>080  Alfabetização</t>
  </si>
  <si>
    <t>090  Desenvolvimento pessoal</t>
  </si>
  <si>
    <t>482  Informática na ótica do utilizador</t>
  </si>
  <si>
    <t>522  Eletricidade e energia</t>
  </si>
  <si>
    <t>523  Eletrónica e automação</t>
  </si>
  <si>
    <t>544  Indústrias extrativas</t>
  </si>
  <si>
    <t>580  Arquitetura e construção</t>
  </si>
  <si>
    <t>581  Arquitetura e urbanismo</t>
  </si>
  <si>
    <t>589  Arquitetura e construção - programas não classificados noutra área de formação</t>
  </si>
  <si>
    <t>850  Proteção do ambiente</t>
  </si>
  <si>
    <t>851  Tecnologia de proteção do ambiente</t>
  </si>
  <si>
    <t>859  Proteção do ambiente - programas não classificados noutra área de formação</t>
  </si>
  <si>
    <t>861  Proteção de pessoas e bens</t>
  </si>
  <si>
    <t>213  Audiovisuais e produção dos media</t>
  </si>
  <si>
    <t>I. Consulta</t>
  </si>
  <si>
    <t>Das quais correspondem apenas ao estágio
(8)</t>
  </si>
  <si>
    <t>Horas de trabalho totais
(9)=(6)+(7)</t>
  </si>
  <si>
    <t>Créditos
(10)</t>
  </si>
  <si>
    <t>Anexo com o conteúdo programático 
(11)</t>
  </si>
  <si>
    <t>Observações
(12)</t>
  </si>
  <si>
    <t>Curso técnico superior profissional de</t>
  </si>
  <si>
    <t xml:space="preserve">Descrição geral do perfil profissional: </t>
  </si>
  <si>
    <t>Descrição geral do perfil profissional em inglês:</t>
  </si>
  <si>
    <r>
      <t xml:space="preserve">Área de educação e formação
</t>
    </r>
    <r>
      <rPr>
        <b/>
        <sz val="8"/>
        <color indexed="8"/>
        <rFont val="Calibri"/>
        <family val="2"/>
      </rPr>
      <t>- selecionar entre as opções -</t>
    </r>
    <r>
      <rPr>
        <b/>
        <sz val="9"/>
        <color indexed="8"/>
        <rFont val="Calibri"/>
        <family val="2"/>
      </rPr>
      <t xml:space="preserve">
(1)</t>
    </r>
  </si>
  <si>
    <t>Cálculo adicional 1</t>
  </si>
  <si>
    <t>Cálculo adicional 2</t>
  </si>
  <si>
    <t>Área de educação e formação
escolher entre as áreas indicadas no Form_D
(2)</t>
  </si>
  <si>
    <t>Soma de Créditos</t>
  </si>
  <si>
    <t>090 - Desenvolvimento pessoal</t>
  </si>
  <si>
    <t>213 - Audiovisuais e produção dos media</t>
  </si>
  <si>
    <t>321 - Jornalismo e reportagem</t>
  </si>
  <si>
    <t>443 - Ciências da terra</t>
  </si>
  <si>
    <t>460 - Matemática e estatística</t>
  </si>
  <si>
    <t>469 - Matemática e estatística - programas não classificados noutra área de formação</t>
  </si>
  <si>
    <t>522 - Eletricidade e energia</t>
  </si>
  <si>
    <t>529 - Engenharia e técnicas afins - programas não classificados noutra área de formação</t>
  </si>
  <si>
    <t>581 - Arquitetura e urbanismo</t>
  </si>
  <si>
    <t>582 - Construção civil e engenharia civil</t>
  </si>
  <si>
    <t>623 - Silvicultura e caça</t>
  </si>
  <si>
    <t>861 - Proteção de pessoas e bens</t>
  </si>
  <si>
    <t>Conhecimentos:</t>
  </si>
  <si>
    <t>Aptidões:</t>
  </si>
  <si>
    <t>Atitudes:</t>
  </si>
  <si>
    <t>Descrição</t>
  </si>
  <si>
    <t>Rótulos de Linha</t>
  </si>
  <si>
    <t>Soma de Créditos
(10)</t>
  </si>
  <si>
    <r>
      <t>(1) e (2) Os dados são importados automaticamente do formulário E. No entanto, para tal, é necessário no menu "Dados" clicar em "</t>
    </r>
    <r>
      <rPr>
        <b/>
        <sz val="8"/>
        <color rgb="FF0070C0"/>
        <rFont val="Calibri"/>
        <family val="2"/>
        <scheme val="minor"/>
      </rPr>
      <t>Atualizar tudo</t>
    </r>
    <r>
      <rPr>
        <sz val="8"/>
        <color rgb="FF0070C0"/>
        <rFont val="Calibri"/>
        <family val="2"/>
        <scheme val="minor"/>
      </rPr>
      <t>".</t>
    </r>
  </si>
  <si>
    <t>Aplicar as técnicas e estratégias de comunicação na gestão de situações de emergência</t>
  </si>
  <si>
    <t>AP11</t>
  </si>
  <si>
    <t>AT11</t>
  </si>
  <si>
    <t>C11</t>
  </si>
  <si>
    <t>Interpretar o algoritmo de Sistema Básico de vida</t>
  </si>
  <si>
    <t>x</t>
  </si>
  <si>
    <t>Executar operações de fogo controlado ou fogo de supressão</t>
  </si>
  <si>
    <t>Analisar e manipular informação estatística e geoespacial</t>
  </si>
  <si>
    <t>Elaborar estudos de avaliação e conceber planos, projetos e medidas preventivas e mitigadoras de riscos naturais, tecnológicos e mistos</t>
  </si>
  <si>
    <t>Implementar, gerir e analisar informação geográfica e cartográfica enquanto instrumentos de protecção civil ao nível local e territorial</t>
  </si>
  <si>
    <t>Planear e realizar operações de fogo controlado ou fogo de supressão</t>
  </si>
  <si>
    <t>Elaborar e gerir planos estratégicos de resposta a situações de emergência</t>
  </si>
  <si>
    <t xml:space="preserve">Gerir e realizar atividades operacionais de segurança, proteção e socorro </t>
  </si>
  <si>
    <t xml:space="preserve">Gerir e supervisionar as atividades e equipamentos de comunicação em situações de emergência </t>
  </si>
  <si>
    <t>Coordenar e dinamizar ações de sensibilização da população e exercícios de proteção civil</t>
  </si>
  <si>
    <t>Conhecimento especializado sobre riscos naturais e/ou tecnológicos</t>
  </si>
  <si>
    <t>Conhecimento abrangente sobre energia e sua relação com os riscos naturais e/ou tecnológicos</t>
  </si>
  <si>
    <t>Conhecimento abrangente sobre sistemas agro-silvo-pastoris em contexto mediterrânico, sua importância, condicionantes e principais riscos de desequilíbrio</t>
  </si>
  <si>
    <t>Conhecimento especializado de técnicas de representação e interpretação gráfica e de normas aplicáveis, incluindo sistemas de informação geográfica</t>
  </si>
  <si>
    <t xml:space="preserve">Conhecimento abrangente sobre planos e programas de ordenamento do território 
</t>
  </si>
  <si>
    <t>Conhecimento especializado sobre operações urbanísticas tendo em vista a proteção de pessoas e bens</t>
  </si>
  <si>
    <t>Conhecimento especializado sobre técnicas de prevenção e combate de incêndios florestais</t>
  </si>
  <si>
    <t>Conhecimento abrangente dos regimes jurídicos relacionados com a proteção de pessoas e bens</t>
  </si>
  <si>
    <t>Conhecimento especializado sobre planos estratégicos de resposta a situações de emergência</t>
  </si>
  <si>
    <t xml:space="preserve">Conhecimento especializado sobre os recursos, técnicas e procedimentos de comunicação em cenários de crise e emergência </t>
  </si>
  <si>
    <t>Conhecimento especializado sobre o reconhecimento precoce e ativação do sistema de emergência médica e reanimação imediata de vítimas</t>
  </si>
  <si>
    <t>Avaliar riscos naturais e/ou tecnológicos</t>
  </si>
  <si>
    <t>Aplicar instrumentos de gestão e ordenamento do território no âmbito da Proteção Civil, em contextos urbanos e rurais</t>
  </si>
  <si>
    <t>Interpretar e agir em conformidade com os regimes jurídicos em diferentes cenários de Proteção Civil</t>
  </si>
  <si>
    <t>Preparar e operacionalizar planos de emergência com vista à protecção de pessoas e bens</t>
  </si>
  <si>
    <t>Demonstrar capacidade de estabelecer relações técnicas e funcionais com áreas complementares à Proteção Civil</t>
  </si>
  <si>
    <t>Liderar e gerir equipas, promovendo a sua motivação e o cumprimento das normas</t>
  </si>
  <si>
    <t>Demonstrar autonomia na definição das estratégias de gestão de sistemas agro-silvo-pastoris e de protecção da floresta, enquanto acto responsável e com base em princípios de protecção do ambiente e da saúde pública</t>
  </si>
  <si>
    <t>Supervisionar e coordenar a implementação de planos estratégicos para protecção de pessoas e bens</t>
  </si>
  <si>
    <t>Gerir de forma eficaz e rápida situações concretas de risco e emergência, e sujeitas a alterações imprevisíveis</t>
  </si>
  <si>
    <t>Demonstrar capacidade de comunicação e relação interpessoal em situações de risco e emergência</t>
  </si>
  <si>
    <t>Adaptar-se à evolução dos procedimentos, tecnologias e materiais</t>
  </si>
  <si>
    <t>Adoptar uma atitude responsável durante a avaliação primária e secundária na assistência a vítimas</t>
  </si>
  <si>
    <t xml:space="preserve">Demonstrar capacidade para atuar a nível de suporte básico de vida
</t>
  </si>
  <si>
    <t>Conceber, planear e executar, de  forma autónoma ou sob orientação,  intervenções e projetos em Proteção Civil, face a situações de risco natural e/ou tecnológico, e participar e integrar equipas de protecção civil em contextos de emergência.</t>
  </si>
  <si>
    <t>Design, plan and execute, alone or under the guidance way, interventions and  projects in Civil Protection, in situations of natural and technological risk, and to participate and integrate civil protection teams in emergency contexts.</t>
  </si>
  <si>
    <t>Aplicar técnicas de intervenção em sistemas agro-silvo-pastoris de modo a fomentar o seu equilíbrio e sustentabilidade e a minimizar situações de risco</t>
  </si>
  <si>
    <t>Demonstrar capacidade de liderança e de integração em diferentes formatos de hierarquia face a situações de risco</t>
  </si>
  <si>
    <t xml:space="preserve">Realizar técnicas de suporte básico de vida em situações de socorro e emergência
</t>
  </si>
  <si>
    <t>Cálculo e Tratamento de Dados</t>
  </si>
  <si>
    <t>Meteorologia e Climatologia</t>
  </si>
  <si>
    <t>Defesa da Floresta Contra Incêndios</t>
  </si>
  <si>
    <t xml:space="preserve">Riscos Tecnológicos </t>
  </si>
  <si>
    <t xml:space="preserve">Risco Naturais </t>
  </si>
  <si>
    <t xml:space="preserve">Introdução à Proteção Civil </t>
  </si>
  <si>
    <t>Silvicultura Preventiva</t>
  </si>
  <si>
    <t>Energia</t>
  </si>
  <si>
    <t xml:space="preserve">Risco, Comportamento e Impactes do fogo </t>
  </si>
  <si>
    <t xml:space="preserve">Agrossistemas e Proteção Florestal </t>
  </si>
  <si>
    <t>Máquinas e Equipamentos</t>
  </si>
  <si>
    <t xml:space="preserve">Tecnologias e Proteção Civil </t>
  </si>
  <si>
    <t>Técnicas de Comunicação e Informação I</t>
  </si>
  <si>
    <t>Ordenamento do Território e Proteção Civil</t>
  </si>
  <si>
    <t xml:space="preserve">Fogo Controlado </t>
  </si>
  <si>
    <t xml:space="preserve">Combate a Incêndios </t>
  </si>
  <si>
    <t>Segurança Contra Incêndio em Edifícios</t>
  </si>
  <si>
    <t>Cheias e Inundações</t>
  </si>
  <si>
    <t>Planeamento de Emergência</t>
  </si>
  <si>
    <t>Técnicas de Comunicação e Informação II</t>
  </si>
  <si>
    <t>Primeiros Socorros e Suporte Básico de Vida</t>
  </si>
  <si>
    <t>Estágio</t>
  </si>
  <si>
    <t>Proteção 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</si>
</sst>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3">
    <font>
      <sz val="10"/>
      <name val="Arial"/>
    </font>
    <font>
      <sz val="11"/>
      <color theme="1"/>
      <name val="Calibri"/>
      <family val="2"/>
      <scheme val="minor"/>
    </font>
    <font>
      <sz val="10"/>
      <name val="Arial"/>
      <family val="2"/>
    </font>
    <font>
      <sz val="8"/>
      <name val="Arial"/>
      <family val="2"/>
    </font>
    <font>
      <sz val="10"/>
      <name val="Arial"/>
      <family val="2"/>
    </font>
    <font>
      <u/>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Calibri"/>
      <family val="2"/>
    </font>
    <font>
      <b/>
      <sz val="8"/>
      <color indexed="8"/>
      <name val="Calibri"/>
      <family val="2"/>
    </font>
    <font>
      <b/>
      <sz val="9"/>
      <color indexed="8"/>
      <name val="Calibri"/>
      <family val="2"/>
    </font>
    <font>
      <b/>
      <sz val="11"/>
      <name val="Calibri"/>
      <family val="2"/>
    </font>
    <font>
      <b/>
      <i/>
      <sz val="10"/>
      <color indexed="55"/>
      <name val="Calibri"/>
      <family val="2"/>
    </font>
    <font>
      <b/>
      <i/>
      <sz val="8"/>
      <color indexed="23"/>
      <name val="Calibri"/>
      <family val="2"/>
    </font>
    <font>
      <i/>
      <sz val="10"/>
      <color indexed="55"/>
      <name val="Calibri"/>
      <family val="2"/>
    </font>
    <font>
      <sz val="11"/>
      <color theme="1"/>
      <name val="Calibri"/>
      <family val="2"/>
      <scheme val="minor"/>
    </font>
    <font>
      <b/>
      <sz val="11"/>
      <color theme="0"/>
      <name val="Calibri"/>
      <family val="2"/>
      <scheme val="minor"/>
    </font>
    <font>
      <sz val="10"/>
      <name val="Calibri"/>
      <family val="2"/>
      <scheme val="minor"/>
    </font>
    <font>
      <b/>
      <sz val="10"/>
      <name val="Calibri"/>
      <family val="2"/>
      <scheme val="minor"/>
    </font>
    <font>
      <sz val="8"/>
      <name val="Calibri"/>
      <family val="2"/>
      <scheme val="minor"/>
    </font>
    <font>
      <sz val="12"/>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b/>
      <sz val="10"/>
      <color rgb="FF00B050"/>
      <name val="Calibri"/>
      <family val="2"/>
      <scheme val="minor"/>
    </font>
    <font>
      <sz val="10"/>
      <color rgb="FF00B050"/>
      <name val="Calibri"/>
      <family val="2"/>
      <scheme val="minor"/>
    </font>
    <font>
      <sz val="10"/>
      <name val="Cambria"/>
      <family val="1"/>
      <scheme val="major"/>
    </font>
    <font>
      <b/>
      <sz val="10"/>
      <color theme="1"/>
      <name val="Calibri"/>
      <family val="2"/>
      <scheme val="minor"/>
    </font>
    <font>
      <sz val="10"/>
      <color theme="1"/>
      <name val="Calibri"/>
      <family val="2"/>
      <scheme val="minor"/>
    </font>
    <font>
      <i/>
      <sz val="9"/>
      <color theme="0" tint="-0.499984740745262"/>
      <name val="Calibri"/>
      <family val="2"/>
      <scheme val="minor"/>
    </font>
    <font>
      <b/>
      <sz val="8"/>
      <color theme="0"/>
      <name val="Calibri"/>
      <family val="2"/>
      <scheme val="minor"/>
    </font>
    <font>
      <sz val="10"/>
      <color theme="0"/>
      <name val="Calibri"/>
      <family val="2"/>
      <scheme val="minor"/>
    </font>
    <font>
      <u/>
      <sz val="10"/>
      <color indexed="12"/>
      <name val="Calibri"/>
      <family val="2"/>
      <scheme val="minor"/>
    </font>
    <font>
      <i/>
      <sz val="10"/>
      <color theme="0" tint="-0.499984740745262"/>
      <name val="Calibri"/>
      <family val="2"/>
      <scheme val="minor"/>
    </font>
    <font>
      <sz val="10"/>
      <color rgb="FFFF0000"/>
      <name val="Arial"/>
      <family val="2"/>
    </font>
    <font>
      <i/>
      <sz val="10"/>
      <color theme="0" tint="-0.34998626667073579"/>
      <name val="Calibri"/>
      <family val="2"/>
      <scheme val="minor"/>
    </font>
    <font>
      <sz val="8"/>
      <color theme="0"/>
      <name val="Calibri"/>
      <family val="2"/>
      <scheme val="minor"/>
    </font>
    <font>
      <sz val="9"/>
      <color theme="0"/>
      <name val="Calibri"/>
      <family val="2"/>
      <scheme val="minor"/>
    </font>
    <font>
      <sz val="10"/>
      <color theme="0"/>
      <name val="Arial"/>
      <family val="2"/>
    </font>
    <font>
      <sz val="10"/>
      <color rgb="FFFF0000"/>
      <name val="Calibri"/>
      <family val="2"/>
      <scheme val="minor"/>
    </font>
    <font>
      <b/>
      <sz val="11"/>
      <name val="Calibri"/>
      <family val="2"/>
      <scheme val="minor"/>
    </font>
    <font>
      <sz val="6"/>
      <color theme="1"/>
      <name val="Calibri"/>
      <family val="2"/>
      <scheme val="minor"/>
    </font>
    <font>
      <sz val="8"/>
      <color rgb="FF0070C0"/>
      <name val="Calibri"/>
      <family val="2"/>
      <scheme val="minor"/>
    </font>
    <font>
      <b/>
      <sz val="8"/>
      <color rgb="FF0070C0"/>
      <name val="Calibri"/>
      <family val="2"/>
      <scheme val="minor"/>
    </font>
    <font>
      <sz val="10"/>
      <color rgb="FF0070C0"/>
      <name val="Calibri"/>
      <family val="2"/>
      <scheme val="minor"/>
    </font>
    <font>
      <sz val="12"/>
      <name val="Symbol"/>
      <family val="1"/>
      <charset val="2"/>
    </font>
    <font>
      <sz val="12"/>
      <name val="Cantarell"/>
    </font>
    <font>
      <sz val="9"/>
      <color rgb="FF000000"/>
      <name val="TimesNewRomanPSMT"/>
    </font>
    <font>
      <u/>
      <sz val="10"/>
      <color theme="11"/>
      <name val="Arial"/>
      <family val="2"/>
    </font>
    <font>
      <sz val="10"/>
      <name val="Arial"/>
      <family val="2"/>
      <charset val="1"/>
    </font>
    <font>
      <sz val="11"/>
      <color indexed="8"/>
      <name val="Calibri"/>
      <family val="2"/>
      <charset val="1"/>
    </font>
    <font>
      <sz val="11"/>
      <color indexed="9"/>
      <name val="Calibri"/>
      <family val="2"/>
      <charset val="1"/>
    </font>
    <font>
      <b/>
      <sz val="15"/>
      <color indexed="56"/>
      <name val="Calibri"/>
      <family val="2"/>
      <charset val="1"/>
    </font>
    <font>
      <b/>
      <sz val="13"/>
      <color indexed="56"/>
      <name val="Calibri"/>
      <family val="2"/>
      <charset val="1"/>
    </font>
    <font>
      <b/>
      <sz val="11"/>
      <color indexed="56"/>
      <name val="Calibri"/>
      <family val="2"/>
      <charset val="1"/>
    </font>
    <font>
      <sz val="11"/>
      <color indexed="17"/>
      <name val="Calibri"/>
      <family val="2"/>
      <charset val="1"/>
    </font>
    <font>
      <b/>
      <sz val="11"/>
      <color indexed="52"/>
      <name val="Calibri"/>
      <family val="2"/>
      <charset val="1"/>
    </font>
    <font>
      <sz val="11"/>
      <color indexed="52"/>
      <name val="Calibri"/>
      <family val="2"/>
      <charset val="1"/>
    </font>
    <font>
      <sz val="11"/>
      <color indexed="62"/>
      <name val="Calibri"/>
      <family val="2"/>
      <charset val="1"/>
    </font>
    <font>
      <sz val="11"/>
      <color indexed="20"/>
      <name val="Calibri"/>
      <family val="2"/>
      <charset val="1"/>
    </font>
    <font>
      <sz val="11"/>
      <color indexed="16"/>
      <name val="Calibri"/>
      <family val="2"/>
      <charset val="1"/>
    </font>
    <font>
      <b/>
      <sz val="11"/>
      <color indexed="63"/>
      <name val="Calibri"/>
      <family val="2"/>
      <charset val="1"/>
    </font>
    <font>
      <sz val="11"/>
      <color indexed="10"/>
      <name val="Calibri"/>
      <family val="2"/>
      <charset val="1"/>
    </font>
    <font>
      <i/>
      <sz val="11"/>
      <color indexed="23"/>
      <name val="Calibri"/>
      <family val="2"/>
      <charset val="1"/>
    </font>
    <font>
      <b/>
      <sz val="11"/>
      <color indexed="8"/>
      <name val="Calibri"/>
      <family val="2"/>
      <charset val="1"/>
    </font>
    <font>
      <b/>
      <sz val="18"/>
      <color indexed="56"/>
      <name val="Cambria"/>
      <family val="2"/>
      <charset val="1"/>
    </font>
    <font>
      <b/>
      <sz val="11"/>
      <color indexed="9"/>
      <name val="Calibri"/>
      <family val="2"/>
      <charset val="1"/>
    </font>
    <font>
      <u/>
      <sz val="10"/>
      <color indexed="12"/>
      <name val="Arial"/>
      <family val="2"/>
      <charset val="1"/>
    </font>
  </fonts>
  <fills count="6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55"/>
      </patternFill>
    </fill>
    <fill>
      <patternFill patternType="solid">
        <fgColor theme="0"/>
        <bgColor indexed="64"/>
      </patternFill>
    </fill>
    <fill>
      <patternFill patternType="solid">
        <fgColor rgb="FFFBFBFB"/>
        <bgColor indexed="64"/>
      </patternFill>
    </fill>
    <fill>
      <patternFill patternType="solid">
        <fgColor theme="4" tint="0.59999389629810485"/>
        <bgColor indexed="64"/>
      </patternFill>
    </fill>
    <fill>
      <patternFill patternType="solid">
        <fgColor rgb="FFF1F5F9"/>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6"/>
        <bgColor indexed="64"/>
      </patternFill>
    </fill>
    <fill>
      <patternFill patternType="solid">
        <fgColor theme="9"/>
        <bgColor indexed="64"/>
      </patternFill>
    </fill>
    <fill>
      <patternFill patternType="solid">
        <fgColor theme="8"/>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
      <patternFill patternType="solid">
        <fgColor indexed="31"/>
        <bgColor indexed="35"/>
      </patternFill>
    </fill>
    <fill>
      <patternFill patternType="solid">
        <fgColor indexed="45"/>
        <bgColor indexed="60"/>
      </patternFill>
    </fill>
    <fill>
      <patternFill patternType="solid">
        <fgColor indexed="42"/>
        <bgColor indexed="27"/>
      </patternFill>
    </fill>
    <fill>
      <patternFill patternType="solid">
        <fgColor indexed="46"/>
        <bgColor indexed="45"/>
      </patternFill>
    </fill>
    <fill>
      <patternFill patternType="solid">
        <fgColor indexed="27"/>
        <bgColor indexed="41"/>
      </patternFill>
    </fill>
    <fill>
      <patternFill patternType="solid">
        <fgColor indexed="47"/>
        <bgColor indexed="34"/>
      </patternFill>
    </fill>
    <fill>
      <patternFill patternType="solid">
        <fgColor indexed="44"/>
        <bgColor indexed="15"/>
      </patternFill>
    </fill>
    <fill>
      <patternFill patternType="solid">
        <fgColor indexed="29"/>
        <bgColor indexed="25"/>
      </patternFill>
    </fill>
    <fill>
      <patternFill patternType="solid">
        <fgColor indexed="11"/>
        <bgColor indexed="17"/>
      </patternFill>
    </fill>
    <fill>
      <patternFill patternType="solid">
        <fgColor indexed="51"/>
        <bgColor indexed="13"/>
      </patternFill>
    </fill>
    <fill>
      <patternFill patternType="solid">
        <fgColor indexed="30"/>
        <bgColor indexed="21"/>
      </patternFill>
    </fill>
    <fill>
      <patternFill patternType="solid">
        <fgColor indexed="20"/>
        <bgColor indexed="16"/>
      </patternFill>
    </fill>
    <fill>
      <patternFill patternType="solid">
        <fgColor indexed="49"/>
        <bgColor indexed="57"/>
      </patternFill>
    </fill>
    <fill>
      <patternFill patternType="solid">
        <fgColor indexed="52"/>
        <bgColor indexed="25"/>
      </patternFill>
    </fill>
    <fill>
      <patternFill patternType="solid">
        <fgColor indexed="62"/>
        <bgColor indexed="56"/>
      </patternFill>
    </fill>
    <fill>
      <patternFill patternType="solid">
        <fgColor indexed="10"/>
        <bgColor indexed="37"/>
      </patternFill>
    </fill>
    <fill>
      <patternFill patternType="darkGray">
        <fgColor indexed="57"/>
        <bgColor indexed="54"/>
      </patternFill>
    </fill>
    <fill>
      <patternFill patternType="solid">
        <fgColor indexed="53"/>
        <bgColor indexed="52"/>
      </patternFill>
    </fill>
    <fill>
      <patternFill patternType="solid">
        <fgColor indexed="22"/>
        <bgColor indexed="61"/>
      </patternFill>
    </fill>
    <fill>
      <patternFill patternType="solid">
        <fgColor indexed="43"/>
        <bgColor indexed="26"/>
      </patternFill>
    </fill>
    <fill>
      <patternFill patternType="solid">
        <fgColor indexed="26"/>
        <bgColor indexed="32"/>
      </patternFill>
    </fill>
    <fill>
      <patternFill patternType="solid">
        <fgColor indexed="55"/>
        <bgColor indexed="19"/>
      </patternFill>
    </fill>
  </fills>
  <borders count="77">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8"/>
      </left>
      <right/>
      <top/>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right/>
      <top/>
      <bottom style="thin">
        <color theme="0" tint="-0.14996795556505021"/>
      </bottom>
      <diagonal/>
    </border>
    <border>
      <left/>
      <right style="thin">
        <color theme="0" tint="-0.14993743705557422"/>
      </right>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right/>
      <top/>
      <bottom style="thin">
        <color theme="0" tint="-0.14993743705557422"/>
      </bottom>
      <diagonal/>
    </border>
    <border>
      <left/>
      <right style="thin">
        <color theme="0" tint="-0.14993743705557422"/>
      </right>
      <top/>
      <bottom style="thin">
        <color theme="0" tint="-0.149937437055574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right style="thin">
        <color theme="0" tint="-0.14990691854609822"/>
      </right>
      <top/>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theme="4"/>
      </left>
      <right style="thin">
        <color theme="4"/>
      </right>
      <top style="thin">
        <color theme="4"/>
      </top>
      <bottom/>
      <diagonal/>
    </border>
    <border>
      <left/>
      <right/>
      <top/>
      <bottom style="thin">
        <color theme="4"/>
      </bottom>
      <diagonal/>
    </border>
    <border>
      <left/>
      <right style="thin">
        <color theme="0" tint="-0.1498764000366222"/>
      </right>
      <top/>
      <bottom/>
      <diagonal/>
    </border>
    <border>
      <left/>
      <right/>
      <top/>
      <bottom style="thin">
        <color theme="0" tint="-0.1498764000366222"/>
      </bottom>
      <diagonal/>
    </border>
    <border>
      <left/>
      <right style="thin">
        <color theme="0" tint="-0.1498764000366222"/>
      </right>
      <top/>
      <bottom style="thin">
        <color theme="0" tint="-0.1498764000366222"/>
      </bottom>
      <diagonal/>
    </border>
    <border>
      <left style="thin">
        <color theme="0" tint="-0.14990691854609822"/>
      </left>
      <right/>
      <top/>
      <bottom/>
      <diagonal/>
    </border>
    <border>
      <left style="thin">
        <color theme="0" tint="-0.14993743705557422"/>
      </left>
      <right/>
      <top/>
      <bottom style="thin">
        <color theme="0" tint="-0.14993743705557422"/>
      </bottom>
      <diagonal/>
    </border>
    <border>
      <left style="thin">
        <color theme="0" tint="-0.14993743705557422"/>
      </left>
      <right/>
      <top style="thin">
        <color theme="0" tint="-0.14993743705557422"/>
      </top>
      <bottom/>
      <diagonal/>
    </border>
    <border>
      <left/>
      <right/>
      <top style="thin">
        <color theme="0" tint="-0.14993743705557422"/>
      </top>
      <bottom/>
      <diagonal/>
    </border>
    <border>
      <left style="thin">
        <color theme="0" tint="-0.14990691854609822"/>
      </left>
      <right/>
      <top/>
      <bottom style="thin">
        <color theme="0" tint="-0.14990691854609822"/>
      </bottom>
      <diagonal/>
    </border>
    <border>
      <left/>
      <right/>
      <top/>
      <bottom style="thin">
        <color theme="0" tint="-0.14990691854609822"/>
      </bottom>
      <diagonal/>
    </border>
    <border>
      <left/>
      <right style="thin">
        <color theme="0" tint="-0.14990691854609822"/>
      </right>
      <top/>
      <bottom style="thin">
        <color theme="0" tint="-0.14990691854609822"/>
      </bottom>
      <diagonal/>
    </border>
    <border>
      <left style="thin">
        <color theme="0" tint="-0.14990691854609822"/>
      </left>
      <right/>
      <top/>
      <bottom style="thin">
        <color theme="0" tint="-0.14996795556505021"/>
      </bottom>
      <diagonal/>
    </border>
    <border>
      <left/>
      <right style="thin">
        <color theme="0" tint="-0.14990691854609822"/>
      </right>
      <top/>
      <bottom style="thin">
        <color theme="0" tint="-0.14996795556505021"/>
      </bottom>
      <diagonal/>
    </border>
    <border>
      <left style="thin">
        <color theme="4"/>
      </left>
      <right style="thin">
        <color theme="4"/>
      </right>
      <top style="thin">
        <color theme="4"/>
      </top>
      <bottom style="thin">
        <color theme="4"/>
      </bottom>
      <diagonal/>
    </border>
    <border>
      <left style="thin">
        <color theme="4"/>
      </left>
      <right style="thin">
        <color theme="4" tint="0.59996337778862885"/>
      </right>
      <top style="thin">
        <color theme="4"/>
      </top>
      <bottom style="thin">
        <color theme="4" tint="0.59996337778862885"/>
      </bottom>
      <diagonal/>
    </border>
    <border>
      <left style="thin">
        <color theme="4" tint="0.59996337778862885"/>
      </left>
      <right style="thin">
        <color theme="4" tint="0.59996337778862885"/>
      </right>
      <top style="thin">
        <color theme="4"/>
      </top>
      <bottom style="thin">
        <color theme="4" tint="0.59996337778862885"/>
      </bottom>
      <diagonal/>
    </border>
    <border>
      <left style="thin">
        <color theme="4"/>
      </left>
      <right style="thin">
        <color theme="4" tint="0.59996337778862885"/>
      </right>
      <top style="thin">
        <color theme="4" tint="0.59996337778862885"/>
      </top>
      <bottom style="thin">
        <color theme="4" tint="0.59996337778862885"/>
      </bottom>
      <diagonal/>
    </border>
    <border>
      <left style="thin">
        <color theme="0" tint="-0.1498764000366222"/>
      </left>
      <right/>
      <top/>
      <bottom/>
      <diagonal/>
    </border>
    <border>
      <left style="thin">
        <color theme="0" tint="-0.1498764000366222"/>
      </left>
      <right/>
      <top/>
      <bottom style="thin">
        <color theme="0" tint="-0.1498764000366222"/>
      </bottom>
      <diagonal/>
    </border>
    <border>
      <left style="thin">
        <color theme="4"/>
      </left>
      <right/>
      <top style="thin">
        <color theme="4"/>
      </top>
      <bottom/>
      <diagonal/>
    </border>
    <border>
      <left/>
      <right/>
      <top style="thin">
        <color theme="4"/>
      </top>
      <bottom/>
      <diagonal/>
    </border>
    <border>
      <left/>
      <right style="thin">
        <color theme="4"/>
      </right>
      <top/>
      <bottom style="thin">
        <color theme="4"/>
      </bottom>
      <diagonal/>
    </border>
    <border>
      <left style="thin">
        <color theme="4" tint="0.59996337778862885"/>
      </left>
      <right/>
      <top style="thin">
        <color theme="4" tint="0.59996337778862885"/>
      </top>
      <bottom/>
      <diagonal/>
    </border>
    <border>
      <left style="thin">
        <color indexed="8"/>
      </left>
      <right/>
      <top style="thin">
        <color theme="0"/>
      </top>
      <bottom style="thin">
        <color theme="0"/>
      </bottom>
      <diagonal/>
    </border>
    <border>
      <left style="thin">
        <color indexed="8"/>
      </left>
      <right/>
      <top/>
      <bottom style="thin">
        <color theme="0"/>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right style="thin">
        <color theme="0" tint="-0.14993743705557422"/>
      </right>
      <top style="thin">
        <color theme="0" tint="-0.14993743705557422"/>
      </top>
      <bottom/>
      <diagonal/>
    </border>
    <border>
      <left style="thin">
        <color theme="0" tint="-0.14990691854609822"/>
      </left>
      <right/>
      <top style="thin">
        <color theme="0" tint="-0.14990691854609822"/>
      </top>
      <bottom/>
      <diagonal/>
    </border>
    <border>
      <left/>
      <right/>
      <top style="thin">
        <color theme="0" tint="-0.14990691854609822"/>
      </top>
      <bottom/>
      <diagonal/>
    </border>
    <border>
      <left/>
      <right style="thin">
        <color theme="0" tint="-0.14990691854609822"/>
      </right>
      <top style="thin">
        <color theme="0" tint="-0.14990691854609822"/>
      </top>
      <bottom/>
      <diagonal/>
    </border>
    <border>
      <left/>
      <right style="thin">
        <color theme="4"/>
      </right>
      <top/>
      <bottom/>
      <diagonal/>
    </border>
    <border>
      <left style="thin">
        <color theme="4"/>
      </left>
      <right/>
      <top style="thin">
        <color theme="4"/>
      </top>
      <bottom style="thin">
        <color theme="4"/>
      </bottom>
      <diagonal/>
    </border>
    <border>
      <left/>
      <right/>
      <top style="thin">
        <color theme="4"/>
      </top>
      <bottom style="thin">
        <color theme="4"/>
      </bottom>
      <diagonal/>
    </border>
    <border>
      <left style="thin">
        <color theme="0" tint="-0.1498764000366222"/>
      </left>
      <right/>
      <top style="thin">
        <color theme="0" tint="-0.1498764000366222"/>
      </top>
      <bottom/>
      <diagonal/>
    </border>
    <border>
      <left/>
      <right/>
      <top style="thin">
        <color theme="0" tint="-0.1498764000366222"/>
      </top>
      <bottom/>
      <diagonal/>
    </border>
    <border>
      <left/>
      <right style="thin">
        <color theme="0" tint="-0.1498764000366222"/>
      </right>
      <top style="thin">
        <color theme="0" tint="-0.1498764000366222"/>
      </top>
      <bottom/>
      <diagonal/>
    </border>
    <border>
      <left style="thin">
        <color theme="3" tint="0.79998168889431442"/>
      </left>
      <right/>
      <top style="thin">
        <color theme="3" tint="0.79998168889431442"/>
      </top>
      <bottom/>
      <diagonal/>
    </border>
    <border>
      <left/>
      <right/>
      <top style="thin">
        <color theme="3" tint="0.79998168889431442"/>
      </top>
      <bottom/>
      <diagonal/>
    </border>
    <border>
      <left/>
      <right style="thin">
        <color theme="3" tint="0.79998168889431442"/>
      </right>
      <top style="thin">
        <color theme="3" tint="0.79998168889431442"/>
      </top>
      <bottom/>
      <diagonal/>
    </border>
    <border>
      <left style="thin">
        <color theme="3" tint="0.79998168889431442"/>
      </left>
      <right/>
      <top style="thin">
        <color theme="4" tint="0.59996337778862885"/>
      </top>
      <bottom/>
      <diagonal/>
    </border>
    <border>
      <left style="thin">
        <color theme="4" tint="0.59996337778862885"/>
      </left>
      <right style="thin">
        <color theme="3" tint="0.79998168889431442"/>
      </right>
      <top style="thin">
        <color theme="4" tint="0.59996337778862885"/>
      </top>
      <bottom/>
      <diagonal/>
    </border>
    <border>
      <left style="thin">
        <color theme="3" tint="0.79998168889431442"/>
      </left>
      <right/>
      <top style="thin">
        <color theme="4" tint="0.59996337778862885"/>
      </top>
      <bottom style="thin">
        <color theme="3" tint="0.79998168889431442"/>
      </bottom>
      <diagonal/>
    </border>
    <border>
      <left/>
      <right/>
      <top style="thin">
        <color theme="4" tint="0.59996337778862885"/>
      </top>
      <bottom style="thin">
        <color theme="3" tint="0.79998168889431442"/>
      </bottom>
      <diagonal/>
    </border>
    <border>
      <left/>
      <right style="thin">
        <color theme="3" tint="0.79998168889431442"/>
      </right>
      <top style="thin">
        <color theme="4" tint="0.59996337778862885"/>
      </top>
      <bottom style="thin">
        <color theme="3" tint="0.79998168889431442"/>
      </bottom>
      <diagonal/>
    </border>
    <border>
      <left style="thin">
        <color rgb="FFABABAB"/>
      </left>
      <right/>
      <top style="thin">
        <color rgb="FFABABAB"/>
      </top>
      <bottom/>
      <diagonal/>
    </border>
    <border>
      <left style="thin">
        <color rgb="FFABABAB"/>
      </left>
      <right style="thin">
        <color rgb="FFABABAB"/>
      </right>
      <top style="thin">
        <color rgb="FFABABAB"/>
      </top>
      <bottom/>
      <diagonal/>
    </border>
    <border>
      <left style="thin">
        <color rgb="FFABABAB"/>
      </left>
      <right/>
      <top/>
      <bottom/>
      <diagonal/>
    </border>
    <border>
      <left style="thin">
        <color rgb="FFABABAB"/>
      </left>
      <right style="thin">
        <color rgb="FFABABAB"/>
      </right>
      <top/>
      <bottom/>
      <diagonal/>
    </border>
    <border>
      <left style="thin">
        <color rgb="FFABABAB"/>
      </left>
      <right/>
      <top/>
      <bottom style="thin">
        <color rgb="FFABABAB"/>
      </bottom>
      <diagonal/>
    </border>
    <border>
      <left style="thin">
        <color rgb="FFABABAB"/>
      </left>
      <right style="thin">
        <color rgb="FFABABAB"/>
      </right>
      <top/>
      <bottom style="thin">
        <color rgb="FFABABAB"/>
      </bottom>
      <diagonal/>
    </border>
    <border>
      <left style="thin">
        <color theme="4" tint="0.39994506668294322"/>
      </left>
      <right style="thin">
        <color theme="4" tint="0.39994506668294322"/>
      </right>
      <top style="thin">
        <color theme="4" tint="0.39994506668294322"/>
      </top>
      <bottom/>
      <diagonal/>
    </border>
  </borders>
  <cellStyleXfs count="104">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5" fillId="16" borderId="4" applyNumberFormat="0" applyAlignment="0" applyProtection="0"/>
    <xf numFmtId="0" fontId="16" fillId="0" borderId="5" applyNumberFormat="0" applyFill="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0" borderId="0" applyNumberFormat="0" applyBorder="0" applyAlignment="0" applyProtection="0"/>
    <xf numFmtId="0" fontId="10" fillId="4" borderId="0" applyNumberFormat="0" applyBorder="0" applyAlignment="0" applyProtection="0"/>
    <xf numFmtId="0" fontId="13" fillId="7" borderId="4" applyNumberFormat="0" applyAlignment="0" applyProtection="0"/>
    <xf numFmtId="0" fontId="5" fillId="0" borderId="0" applyNumberFormat="0" applyFill="0" applyBorder="0" applyAlignment="0" applyProtection="0">
      <alignment vertical="top"/>
      <protection locked="0"/>
    </xf>
    <xf numFmtId="0" fontId="11" fillId="3" borderId="0" applyNumberFormat="0" applyBorder="0" applyAlignment="0" applyProtection="0"/>
    <xf numFmtId="0" fontId="12" fillId="21" borderId="0" applyNumberFormat="0" applyBorder="0" applyAlignment="0" applyProtection="0"/>
    <xf numFmtId="0" fontId="4" fillId="0" borderId="0"/>
    <xf numFmtId="0" fontId="30" fillId="0" borderId="0"/>
    <xf numFmtId="0" fontId="4" fillId="22" borderId="6" applyNumberFormat="0" applyFont="0" applyAlignment="0" applyProtection="0"/>
    <xf numFmtId="9" fontId="2" fillId="0" borderId="0" applyFont="0" applyFill="0" applyBorder="0" applyAlignment="0" applyProtection="0"/>
    <xf numFmtId="0" fontId="14" fillId="16" borderId="7"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20" fillId="0" borderId="8" applyNumberFormat="0" applyFill="0" applyAlignment="0" applyProtection="0"/>
    <xf numFmtId="0" fontId="17" fillId="23" borderId="9" applyNumberFormat="0" applyAlignment="0" applyProtection="0"/>
    <xf numFmtId="0" fontId="2" fillId="0" borderId="0"/>
    <xf numFmtId="0" fontId="1" fillId="0" borderId="0"/>
    <xf numFmtId="0" fontId="2" fillId="22" borderId="6" applyNumberFormat="0" applyFont="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xf numFmtId="9" fontId="64" fillId="0" borderId="0" applyFill="0" applyBorder="0" applyProtection="0"/>
    <xf numFmtId="0" fontId="82" fillId="0" borderId="0" applyNumberFormat="0" applyFill="0" applyBorder="0" applyProtection="0"/>
    <xf numFmtId="0" fontId="65" fillId="42" borderId="0" applyNumberFormat="0" applyBorder="0" applyProtection="0"/>
    <xf numFmtId="0" fontId="65" fillId="43" borderId="0" applyNumberFormat="0" applyBorder="0" applyProtection="0"/>
    <xf numFmtId="0" fontId="65" fillId="44" borderId="0" applyNumberFormat="0" applyBorder="0" applyProtection="0"/>
    <xf numFmtId="0" fontId="65" fillId="45" borderId="0" applyNumberFormat="0" applyBorder="0" applyProtection="0"/>
    <xf numFmtId="0" fontId="65" fillId="46" borderId="0" applyNumberFormat="0" applyBorder="0" applyProtection="0"/>
    <xf numFmtId="0" fontId="65" fillId="47" borderId="0" applyNumberFormat="0" applyBorder="0" applyProtection="0"/>
    <xf numFmtId="0" fontId="65" fillId="48" borderId="0" applyNumberFormat="0" applyBorder="0" applyProtection="0"/>
    <xf numFmtId="0" fontId="65" fillId="49" borderId="0" applyNumberFormat="0" applyBorder="0" applyProtection="0"/>
    <xf numFmtId="0" fontId="65" fillId="50" borderId="0" applyNumberFormat="0" applyBorder="0" applyProtection="0"/>
    <xf numFmtId="0" fontId="65" fillId="45" borderId="0" applyNumberFormat="0" applyBorder="0" applyProtection="0"/>
    <xf numFmtId="0" fontId="65" fillId="48" borderId="0" applyNumberFormat="0" applyBorder="0" applyProtection="0"/>
    <xf numFmtId="0" fontId="65" fillId="51" borderId="0" applyNumberFormat="0" applyBorder="0" applyProtection="0"/>
    <xf numFmtId="0" fontId="66" fillId="52" borderId="0" applyNumberFormat="0" applyBorder="0" applyProtection="0"/>
    <xf numFmtId="0" fontId="66" fillId="49" borderId="0" applyNumberFormat="0" applyBorder="0" applyProtection="0"/>
    <xf numFmtId="0" fontId="66" fillId="50" borderId="0" applyNumberFormat="0" applyBorder="0" applyProtection="0"/>
    <xf numFmtId="0" fontId="66" fillId="53" borderId="0" applyNumberFormat="0" applyBorder="0" applyProtection="0"/>
    <xf numFmtId="0" fontId="66" fillId="54" borderId="0" applyNumberFormat="0" applyBorder="0" applyProtection="0"/>
    <xf numFmtId="0" fontId="66" fillId="55" borderId="0" applyNumberFormat="0" applyBorder="0" applyProtection="0"/>
    <xf numFmtId="0" fontId="67" fillId="0" borderId="1" applyNumberFormat="0" applyFill="0" applyProtection="0"/>
    <xf numFmtId="0" fontId="68" fillId="0" borderId="2" applyNumberFormat="0" applyFill="0" applyProtection="0"/>
    <xf numFmtId="0" fontId="69" fillId="0" borderId="3" applyNumberFormat="0" applyFill="0" applyProtection="0"/>
    <xf numFmtId="0" fontId="69" fillId="0" borderId="0" applyNumberFormat="0" applyFill="0" applyBorder="0" applyProtection="0"/>
    <xf numFmtId="0" fontId="66" fillId="56" borderId="0" applyNumberFormat="0" applyBorder="0" applyProtection="0"/>
    <xf numFmtId="0" fontId="66" fillId="57" borderId="0" applyNumberFormat="0" applyBorder="0" applyProtection="0"/>
    <xf numFmtId="0" fontId="66" fillId="58" borderId="0" applyNumberFormat="0" applyBorder="0" applyProtection="0"/>
    <xf numFmtId="0" fontId="66" fillId="53" borderId="0" applyNumberFormat="0" applyBorder="0" applyProtection="0"/>
    <xf numFmtId="0" fontId="66" fillId="54" borderId="0" applyNumberFormat="0" applyBorder="0" applyProtection="0"/>
    <xf numFmtId="0" fontId="66" fillId="59" borderId="0" applyNumberFormat="0" applyBorder="0" applyProtection="0"/>
    <xf numFmtId="0" fontId="70" fillId="44" borderId="0" applyNumberFormat="0" applyBorder="0" applyProtection="0"/>
    <xf numFmtId="0" fontId="71" fillId="60" borderId="4" applyNumberFormat="0" applyProtection="0"/>
    <xf numFmtId="0" fontId="72" fillId="0" borderId="5" applyNumberFormat="0" applyFill="0" applyProtection="0"/>
    <xf numFmtId="0" fontId="73" fillId="47" borderId="4" applyNumberFormat="0" applyProtection="0"/>
    <xf numFmtId="0" fontId="74" fillId="43" borderId="0" applyNumberFormat="0" applyBorder="0" applyProtection="0"/>
    <xf numFmtId="0" fontId="75" fillId="61" borderId="0" applyNumberFormat="0" applyBorder="0" applyProtection="0"/>
    <xf numFmtId="0" fontId="64" fillId="0" borderId="0"/>
    <xf numFmtId="0" fontId="64" fillId="0" borderId="0"/>
    <xf numFmtId="0" fontId="65" fillId="0" borderId="0"/>
    <xf numFmtId="0" fontId="65" fillId="0" borderId="0"/>
    <xf numFmtId="0" fontId="64" fillId="62" borderId="6" applyNumberFormat="0" applyProtection="0"/>
    <xf numFmtId="0" fontId="64" fillId="62" borderId="6" applyNumberFormat="0" applyProtection="0"/>
    <xf numFmtId="0" fontId="76" fillId="60" borderId="7" applyNumberFormat="0" applyProtection="0"/>
    <xf numFmtId="0" fontId="77" fillId="0" borderId="0" applyNumberFormat="0" applyFill="0" applyBorder="0" applyProtection="0"/>
    <xf numFmtId="0" fontId="78" fillId="0" borderId="0" applyNumberFormat="0" applyFill="0" applyBorder="0" applyProtection="0"/>
    <xf numFmtId="0" fontId="79" fillId="0" borderId="8" applyNumberFormat="0" applyFill="0" applyProtection="0"/>
    <xf numFmtId="0" fontId="80" fillId="0" borderId="0" applyNumberFormat="0" applyFill="0" applyBorder="0" applyProtection="0"/>
    <xf numFmtId="0" fontId="81" fillId="63" borderId="9" applyNumberFormat="0" applyProtection="0"/>
    <xf numFmtId="0" fontId="64" fillId="0" borderId="0" applyNumberFormat="0" applyFill="0" applyBorder="0" applyProtection="0"/>
    <xf numFmtId="0" fontId="64" fillId="0" borderId="0" applyNumberFormat="0" applyFill="0" applyBorder="0" applyProtection="0"/>
    <xf numFmtId="0" fontId="64" fillId="0" borderId="0" applyNumberFormat="0" applyFill="0" applyBorder="0" applyProtection="0"/>
    <xf numFmtId="0" fontId="64" fillId="0" borderId="0" applyNumberFormat="0" applyFill="0" applyBorder="0" applyProtection="0">
      <alignment horizontal="left"/>
    </xf>
  </cellStyleXfs>
  <cellXfs count="225">
    <xf numFmtId="0" fontId="0" fillId="0" borderId="0" xfId="0"/>
    <xf numFmtId="0" fontId="32" fillId="24" borderId="0" xfId="0" applyFont="1" applyFill="1"/>
    <xf numFmtId="0" fontId="32" fillId="0" borderId="0" xfId="0" applyFont="1" applyProtection="1"/>
    <xf numFmtId="0" fontId="32" fillId="0" borderId="0" xfId="0" applyFont="1" applyBorder="1" applyProtection="1"/>
    <xf numFmtId="0" fontId="32" fillId="24" borderId="0" xfId="0" applyFont="1" applyFill="1" applyProtection="1"/>
    <xf numFmtId="0" fontId="32" fillId="24" borderId="0" xfId="0" applyFont="1" applyFill="1" applyAlignment="1" applyProtection="1">
      <alignment vertical="top"/>
    </xf>
    <xf numFmtId="0" fontId="32" fillId="24" borderId="0" xfId="0" applyFont="1" applyFill="1" applyAlignment="1" applyProtection="1">
      <alignment horizontal="right" vertical="top"/>
    </xf>
    <xf numFmtId="0" fontId="0" fillId="24" borderId="0" xfId="0" applyFill="1" applyProtection="1"/>
    <xf numFmtId="0" fontId="32" fillId="24" borderId="0" xfId="0" applyFont="1" applyFill="1" applyBorder="1" applyProtection="1"/>
    <xf numFmtId="0" fontId="32" fillId="24" borderId="0" xfId="0" applyFont="1" applyFill="1" applyBorder="1" applyAlignment="1" applyProtection="1">
      <alignment vertical="top"/>
    </xf>
    <xf numFmtId="0" fontId="33" fillId="24" borderId="0" xfId="0" applyFont="1" applyFill="1" applyAlignment="1" applyProtection="1">
      <alignment horizontal="right"/>
    </xf>
    <xf numFmtId="0" fontId="33" fillId="24" borderId="0" xfId="0" applyFont="1" applyFill="1" applyAlignment="1">
      <alignment vertical="center" wrapText="1"/>
    </xf>
    <xf numFmtId="0" fontId="33" fillId="24" borderId="0" xfId="0" applyFont="1" applyFill="1" applyProtection="1"/>
    <xf numFmtId="0" fontId="33" fillId="24" borderId="0" xfId="0" applyFont="1" applyFill="1" applyAlignment="1" applyProtection="1">
      <alignment horizontal="right" vertical="top"/>
    </xf>
    <xf numFmtId="0" fontId="35" fillId="24" borderId="0" xfId="0" applyFont="1" applyFill="1" applyAlignment="1" applyProtection="1"/>
    <xf numFmtId="0" fontId="33" fillId="24" borderId="0" xfId="0" applyFont="1" applyFill="1" applyBorder="1" applyAlignment="1" applyProtection="1">
      <alignment horizontal="right" vertical="top"/>
    </xf>
    <xf numFmtId="0" fontId="32" fillId="24" borderId="0" xfId="0" applyFont="1" applyFill="1" applyBorder="1" applyProtection="1">
      <protection hidden="1"/>
    </xf>
    <xf numFmtId="0" fontId="32" fillId="25" borderId="0" xfId="0" applyFont="1" applyFill="1" applyBorder="1" applyProtection="1"/>
    <xf numFmtId="0" fontId="32" fillId="25" borderId="12" xfId="0" applyFont="1" applyFill="1" applyBorder="1" applyProtection="1"/>
    <xf numFmtId="0" fontId="33" fillId="25" borderId="13" xfId="0" applyFont="1" applyFill="1" applyBorder="1" applyAlignment="1" applyProtection="1">
      <alignment horizontal="left" vertical="top" indent="2"/>
    </xf>
    <xf numFmtId="0" fontId="32" fillId="25" borderId="15" xfId="0" applyFont="1" applyFill="1" applyBorder="1" applyProtection="1"/>
    <xf numFmtId="0" fontId="33" fillId="25" borderId="17" xfId="0" applyFont="1" applyFill="1" applyBorder="1" applyAlignment="1" applyProtection="1">
      <alignment vertical="top"/>
    </xf>
    <xf numFmtId="0" fontId="0" fillId="24" borderId="0" xfId="0" applyFill="1"/>
    <xf numFmtId="0" fontId="34" fillId="24" borderId="0" xfId="0" applyFont="1" applyFill="1" applyAlignment="1">
      <alignment vertical="center" wrapText="1"/>
    </xf>
    <xf numFmtId="0" fontId="39" fillId="24" borderId="0" xfId="0" applyFont="1" applyFill="1" applyProtection="1"/>
    <xf numFmtId="0" fontId="40" fillId="24" borderId="0" xfId="0" applyFont="1" applyFill="1" applyBorder="1" applyAlignment="1" applyProtection="1">
      <alignment horizontal="left" vertical="top" wrapText="1"/>
    </xf>
    <xf numFmtId="0" fontId="39" fillId="24" borderId="0" xfId="0" applyFont="1" applyFill="1" applyAlignment="1" applyProtection="1">
      <alignment horizontal="center" vertical="center"/>
    </xf>
    <xf numFmtId="0" fontId="4" fillId="24" borderId="0" xfId="0" applyFont="1" applyFill="1"/>
    <xf numFmtId="0" fontId="33" fillId="25" borderId="0" xfId="0" applyNumberFormat="1" applyFont="1" applyFill="1" applyBorder="1" applyAlignment="1" applyProtection="1">
      <protection hidden="1"/>
    </xf>
    <xf numFmtId="0" fontId="40" fillId="24" borderId="0" xfId="0" applyFont="1" applyFill="1" applyBorder="1" applyAlignment="1" applyProtection="1">
      <alignment vertical="top" wrapText="1"/>
    </xf>
    <xf numFmtId="0" fontId="32" fillId="27" borderId="19" xfId="0" applyNumberFormat="1" applyFont="1" applyFill="1" applyBorder="1" applyAlignment="1" applyProtection="1">
      <alignment horizontal="left" vertical="top" wrapText="1"/>
      <protection locked="0"/>
    </xf>
    <xf numFmtId="0" fontId="41" fillId="24" borderId="0" xfId="0" applyFont="1" applyFill="1" applyBorder="1" applyAlignment="1" applyProtection="1">
      <alignment horizontal="center" vertical="top"/>
      <protection hidden="1"/>
    </xf>
    <xf numFmtId="0" fontId="36" fillId="26" borderId="0" xfId="0" applyFont="1" applyFill="1" applyBorder="1" applyAlignment="1" applyProtection="1">
      <alignment horizontal="center" vertical="top" wrapText="1"/>
    </xf>
    <xf numFmtId="0" fontId="42" fillId="24" borderId="0" xfId="0" applyFont="1" applyFill="1" applyAlignment="1" applyProtection="1">
      <alignment horizontal="center" vertical="center"/>
    </xf>
    <xf numFmtId="0" fontId="43" fillId="24" borderId="0" xfId="0" applyFont="1" applyFill="1" applyProtection="1"/>
    <xf numFmtId="0" fontId="32" fillId="24" borderId="0" xfId="0" applyFont="1" applyFill="1" applyBorder="1" applyAlignment="1" applyProtection="1">
      <alignment wrapText="1"/>
    </xf>
    <xf numFmtId="0" fontId="32" fillId="24" borderId="0" xfId="0" applyFont="1" applyFill="1" applyAlignment="1" applyProtection="1">
      <alignment wrapText="1"/>
    </xf>
    <xf numFmtId="0" fontId="44" fillId="24" borderId="0" xfId="0" applyFont="1" applyFill="1" applyAlignment="1">
      <alignment wrapText="1"/>
    </xf>
    <xf numFmtId="0" fontId="32" fillId="25" borderId="20" xfId="0" applyFont="1" applyFill="1" applyBorder="1" applyProtection="1"/>
    <xf numFmtId="0" fontId="0" fillId="29" borderId="0" xfId="0" applyFill="1"/>
    <xf numFmtId="0" fontId="45" fillId="30" borderId="21" xfId="0" applyFont="1" applyFill="1" applyBorder="1" applyAlignment="1">
      <alignment horizontal="left" vertical="center" wrapText="1"/>
    </xf>
    <xf numFmtId="0" fontId="38" fillId="30" borderId="21" xfId="0" applyFont="1" applyFill="1" applyBorder="1" applyAlignment="1">
      <alignment horizontal="left" vertical="center" wrapText="1"/>
    </xf>
    <xf numFmtId="0" fontId="45" fillId="31" borderId="21" xfId="0" applyFont="1" applyFill="1" applyBorder="1" applyAlignment="1">
      <alignment horizontal="left" vertical="center" wrapText="1"/>
    </xf>
    <xf numFmtId="0" fontId="38" fillId="31" borderId="21" xfId="0" applyFont="1" applyFill="1" applyBorder="1" applyAlignment="1">
      <alignment horizontal="left" vertical="center" wrapText="1"/>
    </xf>
    <xf numFmtId="0" fontId="45" fillId="32" borderId="23" xfId="0" applyFont="1" applyFill="1" applyBorder="1" applyAlignment="1">
      <alignment horizontal="left" vertical="center" wrapText="1"/>
    </xf>
    <xf numFmtId="0" fontId="38" fillId="32" borderId="21" xfId="0" applyFont="1" applyFill="1" applyBorder="1" applyAlignment="1">
      <alignment horizontal="left" vertical="center" wrapText="1"/>
    </xf>
    <xf numFmtId="0" fontId="46" fillId="24" borderId="0" xfId="0" applyFont="1" applyFill="1"/>
    <xf numFmtId="0" fontId="0" fillId="24" borderId="0" xfId="0" applyFill="1" applyAlignment="1" applyProtection="1">
      <alignment horizontal="center" vertical="center"/>
    </xf>
    <xf numFmtId="0" fontId="32" fillId="24" borderId="0" xfId="0" applyFont="1" applyFill="1" applyBorder="1" applyAlignment="1" applyProtection="1">
      <alignment vertical="center" wrapText="1"/>
    </xf>
    <xf numFmtId="0" fontId="31" fillId="29" borderId="24" xfId="0" applyFont="1" applyFill="1" applyBorder="1" applyAlignment="1" applyProtection="1">
      <alignment vertical="center" wrapText="1"/>
    </xf>
    <xf numFmtId="0" fontId="31" fillId="29" borderId="24" xfId="0" applyFont="1" applyFill="1" applyBorder="1" applyAlignment="1" applyProtection="1">
      <alignment horizontal="center" vertical="center"/>
    </xf>
    <xf numFmtId="0" fontId="47" fillId="24" borderId="0" xfId="33" applyFont="1" applyFill="1" applyAlignment="1" applyProtection="1">
      <alignment horizontal="left" vertical="center" wrapText="1"/>
    </xf>
    <xf numFmtId="0" fontId="32" fillId="25" borderId="0" xfId="0" applyFont="1" applyFill="1" applyBorder="1" applyAlignment="1" applyProtection="1">
      <alignment horizontal="right" vertical="top"/>
    </xf>
    <xf numFmtId="49" fontId="33" fillId="25" borderId="0" xfId="0" applyNumberFormat="1" applyFont="1" applyFill="1" applyBorder="1" applyAlignment="1" applyProtection="1">
      <alignment horizontal="left" vertical="top" indent="2"/>
    </xf>
    <xf numFmtId="0" fontId="0" fillId="25" borderId="0" xfId="0" applyFill="1" applyBorder="1" applyAlignment="1" applyProtection="1">
      <alignment horizontal="center" vertical="center"/>
    </xf>
    <xf numFmtId="0" fontId="0" fillId="25" borderId="0" xfId="0" applyFill="1" applyBorder="1" applyProtection="1"/>
    <xf numFmtId="0" fontId="36" fillId="26" borderId="20" xfId="0" applyFont="1" applyFill="1" applyBorder="1" applyAlignment="1" applyProtection="1">
      <alignment horizontal="center" vertical="top" wrapText="1"/>
    </xf>
    <xf numFmtId="0" fontId="32" fillId="25" borderId="25" xfId="0" applyFont="1" applyFill="1" applyBorder="1" applyProtection="1"/>
    <xf numFmtId="0" fontId="32" fillId="25" borderId="26" xfId="0" applyFont="1" applyFill="1" applyBorder="1" applyAlignment="1" applyProtection="1">
      <alignment vertical="top"/>
    </xf>
    <xf numFmtId="0" fontId="32" fillId="25" borderId="27" xfId="0" applyFont="1" applyFill="1" applyBorder="1" applyAlignment="1" applyProtection="1">
      <alignment vertical="top"/>
    </xf>
    <xf numFmtId="0" fontId="32" fillId="25" borderId="28" xfId="0" applyNumberFormat="1" applyFont="1" applyFill="1" applyBorder="1" applyAlignment="1" applyProtection="1">
      <alignment horizontal="left" indent="1"/>
    </xf>
    <xf numFmtId="0" fontId="32" fillId="25" borderId="0" xfId="0" applyNumberFormat="1" applyFont="1" applyFill="1" applyBorder="1" applyAlignment="1" applyProtection="1">
      <alignment horizontal="left" indent="1"/>
    </xf>
    <xf numFmtId="0" fontId="32" fillId="25" borderId="29" xfId="0" applyFont="1" applyFill="1" applyBorder="1" applyAlignment="1" applyProtection="1">
      <alignment vertical="top"/>
    </xf>
    <xf numFmtId="0" fontId="32" fillId="25" borderId="17" xfId="0" applyFont="1" applyFill="1" applyBorder="1" applyAlignment="1" applyProtection="1">
      <alignment vertical="top"/>
    </xf>
    <xf numFmtId="0" fontId="32" fillId="25" borderId="18" xfId="0" applyFont="1" applyFill="1" applyBorder="1" applyAlignment="1" applyProtection="1">
      <alignment vertical="top"/>
    </xf>
    <xf numFmtId="0" fontId="32" fillId="25" borderId="17" xfId="0" applyFont="1" applyFill="1" applyBorder="1" applyAlignment="1" applyProtection="1">
      <alignment horizontal="left" indent="5"/>
    </xf>
    <xf numFmtId="0" fontId="32" fillId="24" borderId="0" xfId="0" applyFont="1" applyFill="1" applyBorder="1" applyAlignment="1" applyProtection="1">
      <alignment horizontal="right"/>
    </xf>
    <xf numFmtId="0" fontId="32" fillId="24" borderId="0" xfId="0" applyFont="1" applyFill="1" applyAlignment="1" applyProtection="1">
      <alignment horizontal="left"/>
    </xf>
    <xf numFmtId="0" fontId="33" fillId="24" borderId="0" xfId="0" applyFont="1" applyFill="1" applyAlignment="1" applyProtection="1">
      <alignment horizontal="left"/>
    </xf>
    <xf numFmtId="0" fontId="46" fillId="24" borderId="20" xfId="0" applyFont="1" applyFill="1" applyBorder="1" applyProtection="1">
      <protection hidden="1"/>
    </xf>
    <xf numFmtId="0" fontId="33" fillId="25" borderId="12" xfId="0" applyNumberFormat="1" applyFont="1" applyFill="1" applyBorder="1" applyAlignment="1" applyProtection="1"/>
    <xf numFmtId="0" fontId="4" fillId="24" borderId="0" xfId="0" applyFont="1" applyFill="1" applyProtection="1"/>
    <xf numFmtId="0" fontId="49" fillId="24" borderId="0" xfId="0" applyFont="1" applyFill="1" applyProtection="1"/>
    <xf numFmtId="0" fontId="33" fillId="24" borderId="0" xfId="0" applyNumberFormat="1" applyFont="1" applyFill="1" applyBorder="1" applyAlignment="1" applyProtection="1">
      <alignment horizontal="left" vertical="top"/>
    </xf>
    <xf numFmtId="0" fontId="50" fillId="24" borderId="0" xfId="0" applyFont="1" applyFill="1" applyAlignment="1" applyProtection="1">
      <alignment wrapText="1"/>
    </xf>
    <xf numFmtId="0" fontId="32" fillId="25" borderId="11" xfId="0" applyNumberFormat="1" applyFont="1" applyFill="1" applyBorder="1" applyAlignment="1" applyProtection="1">
      <alignment horizontal="left" indent="1"/>
      <protection hidden="1"/>
    </xf>
    <xf numFmtId="0" fontId="32" fillId="25" borderId="0" xfId="0" applyFont="1" applyFill="1" applyBorder="1" applyProtection="1">
      <protection hidden="1"/>
    </xf>
    <xf numFmtId="0" fontId="32" fillId="25" borderId="11" xfId="0" applyFont="1" applyFill="1" applyBorder="1" applyAlignment="1" applyProtection="1">
      <alignment horizontal="left" indent="1"/>
      <protection hidden="1"/>
    </xf>
    <xf numFmtId="0" fontId="33" fillId="25" borderId="0" xfId="0" applyFont="1" applyFill="1" applyBorder="1" applyAlignment="1" applyProtection="1">
      <alignment vertical="top"/>
      <protection hidden="1"/>
    </xf>
    <xf numFmtId="0" fontId="33" fillId="25" borderId="14" xfId="0" applyNumberFormat="1" applyFont="1" applyFill="1" applyBorder="1" applyAlignment="1" applyProtection="1">
      <alignment horizontal="left" vertical="top" indent="2"/>
      <protection hidden="1"/>
    </xf>
    <xf numFmtId="0" fontId="33" fillId="25" borderId="14" xfId="0" applyFont="1" applyFill="1" applyBorder="1" applyAlignment="1" applyProtection="1">
      <alignment horizontal="left" vertical="top" indent="2"/>
      <protection hidden="1"/>
    </xf>
    <xf numFmtId="0" fontId="50" fillId="24" borderId="0" xfId="0" applyFont="1" applyFill="1" applyAlignment="1" applyProtection="1">
      <alignment vertical="top" wrapText="1"/>
    </xf>
    <xf numFmtId="0" fontId="34" fillId="24" borderId="0" xfId="0" applyFont="1" applyFill="1" applyProtection="1">
      <protection hidden="1"/>
    </xf>
    <xf numFmtId="0" fontId="34" fillId="24" borderId="0" xfId="0" applyFont="1" applyFill="1" applyBorder="1" applyProtection="1">
      <protection hidden="1"/>
    </xf>
    <xf numFmtId="0" fontId="32" fillId="24" borderId="0" xfId="0" applyFont="1" applyFill="1" applyProtection="1">
      <protection hidden="1"/>
    </xf>
    <xf numFmtId="0" fontId="32" fillId="25" borderId="0" xfId="0" applyFont="1" applyFill="1" applyBorder="1" applyAlignment="1" applyProtection="1">
      <alignment vertical="top"/>
      <protection hidden="1"/>
    </xf>
    <xf numFmtId="0" fontId="32" fillId="25" borderId="20" xfId="0" applyFont="1" applyFill="1" applyBorder="1" applyProtection="1">
      <protection hidden="1"/>
    </xf>
    <xf numFmtId="0" fontId="32" fillId="25" borderId="28" xfId="0" applyFont="1" applyFill="1" applyBorder="1" applyAlignment="1" applyProtection="1">
      <alignment horizontal="left" indent="1"/>
      <protection hidden="1"/>
    </xf>
    <xf numFmtId="0" fontId="32" fillId="24" borderId="0" xfId="0" applyFont="1" applyFill="1" applyAlignment="1" applyProtection="1">
      <alignment vertical="top"/>
      <protection hidden="1"/>
    </xf>
    <xf numFmtId="0" fontId="33" fillId="25" borderId="35" xfId="0" applyFont="1" applyFill="1" applyBorder="1" applyAlignment="1" applyProtection="1">
      <alignment horizontal="right" vertical="top"/>
      <protection hidden="1"/>
    </xf>
    <xf numFmtId="0" fontId="33" fillId="25" borderId="36" xfId="0" applyFont="1" applyFill="1" applyBorder="1" applyAlignment="1" applyProtection="1">
      <alignment horizontal="left" vertical="top" indent="2"/>
      <protection hidden="1"/>
    </xf>
    <xf numFmtId="0" fontId="33" fillId="24" borderId="0" xfId="0" applyFont="1" applyFill="1" applyAlignment="1" applyProtection="1">
      <alignment horizontal="right" vertical="top"/>
      <protection locked="0"/>
    </xf>
    <xf numFmtId="0" fontId="33" fillId="24" borderId="0" xfId="0" applyFont="1" applyFill="1" applyBorder="1" applyAlignment="1" applyProtection="1">
      <alignment horizontal="right" vertical="top"/>
      <protection locked="0"/>
    </xf>
    <xf numFmtId="0" fontId="0" fillId="24" borderId="0" xfId="0" applyFill="1" applyBorder="1" applyProtection="1"/>
    <xf numFmtId="0" fontId="32" fillId="25" borderId="0" xfId="0" applyFont="1" applyFill="1" applyBorder="1" applyAlignment="1" applyProtection="1">
      <alignment horizontal="left" indent="1"/>
      <protection hidden="1"/>
    </xf>
    <xf numFmtId="0" fontId="32" fillId="25" borderId="20" xfId="0" applyFont="1" applyFill="1" applyBorder="1" applyAlignment="1" applyProtection="1">
      <alignment vertical="top"/>
      <protection hidden="1"/>
    </xf>
    <xf numFmtId="0" fontId="33" fillId="25" borderId="32" xfId="0" applyFont="1" applyFill="1" applyBorder="1" applyAlignment="1" applyProtection="1">
      <alignment horizontal="right" vertical="top"/>
      <protection hidden="1"/>
    </xf>
    <xf numFmtId="0" fontId="33" fillId="25" borderId="33" xfId="0" applyFont="1" applyFill="1" applyBorder="1" applyAlignment="1" applyProtection="1">
      <alignment horizontal="right" vertical="top"/>
      <protection hidden="1"/>
    </xf>
    <xf numFmtId="0" fontId="33" fillId="25" borderId="33" xfId="0" applyFont="1" applyFill="1" applyBorder="1" applyAlignment="1" applyProtection="1">
      <alignment horizontal="left" vertical="top" indent="2"/>
      <protection hidden="1"/>
    </xf>
    <xf numFmtId="0" fontId="32" fillId="25" borderId="33" xfId="0" applyFont="1" applyFill="1" applyBorder="1" applyAlignment="1" applyProtection="1">
      <alignment vertical="top"/>
      <protection hidden="1"/>
    </xf>
    <xf numFmtId="0" fontId="32" fillId="25" borderId="34" xfId="0" applyFont="1" applyFill="1" applyBorder="1" applyAlignment="1" applyProtection="1">
      <alignment vertical="top"/>
      <protection hidden="1"/>
    </xf>
    <xf numFmtId="0" fontId="46" fillId="24" borderId="0" xfId="0" applyFont="1" applyFill="1" applyProtection="1">
      <protection locked="0"/>
    </xf>
    <xf numFmtId="0" fontId="38" fillId="36" borderId="37" xfId="0" applyFont="1" applyFill="1" applyBorder="1" applyAlignment="1" applyProtection="1">
      <alignment horizontal="right" vertical="center" wrapText="1" indent="1"/>
      <protection locked="0"/>
    </xf>
    <xf numFmtId="0" fontId="38" fillId="37" borderId="37" xfId="0" applyFont="1" applyFill="1" applyBorder="1" applyAlignment="1" applyProtection="1">
      <alignment horizontal="right" vertical="center" wrapText="1" indent="1"/>
      <protection locked="0"/>
    </xf>
    <xf numFmtId="0" fontId="38" fillId="38" borderId="37" xfId="0" applyFont="1" applyFill="1" applyBorder="1" applyAlignment="1" applyProtection="1">
      <alignment horizontal="right" vertical="center" wrapText="1" indent="1"/>
      <protection locked="0"/>
    </xf>
    <xf numFmtId="0" fontId="38" fillId="26" borderId="37" xfId="0" applyFont="1" applyFill="1" applyBorder="1" applyAlignment="1" applyProtection="1">
      <alignment horizontal="center" vertical="center" wrapText="1"/>
      <protection locked="0"/>
    </xf>
    <xf numFmtId="0" fontId="42" fillId="24" borderId="37" xfId="0" applyFont="1" applyFill="1" applyBorder="1" applyAlignment="1" applyProtection="1">
      <alignment horizontal="center" vertical="center" wrapText="1"/>
      <protection locked="0"/>
    </xf>
    <xf numFmtId="0" fontId="32" fillId="25" borderId="41" xfId="0" applyNumberFormat="1" applyFont="1" applyFill="1" applyBorder="1" applyAlignment="1" applyProtection="1">
      <alignment horizontal="left" indent="1"/>
      <protection hidden="1"/>
    </xf>
    <xf numFmtId="0" fontId="32" fillId="25" borderId="0" xfId="0" applyFont="1" applyFill="1" applyBorder="1" applyAlignment="1" applyProtection="1">
      <alignment horizontal="center" vertical="center"/>
      <protection hidden="1"/>
    </xf>
    <xf numFmtId="0" fontId="32" fillId="25" borderId="42" xfId="0" applyFont="1" applyFill="1" applyBorder="1" applyAlignment="1" applyProtection="1">
      <alignment horizontal="left" indent="1"/>
      <protection hidden="1"/>
    </xf>
    <xf numFmtId="0" fontId="32" fillId="25" borderId="26" xfId="0" applyFont="1" applyFill="1" applyBorder="1" applyAlignment="1" applyProtection="1">
      <alignment vertical="top"/>
      <protection hidden="1"/>
    </xf>
    <xf numFmtId="0" fontId="32" fillId="25" borderId="26" xfId="0" applyFont="1" applyFill="1" applyBorder="1" applyAlignment="1" applyProtection="1">
      <alignment horizontal="center" vertical="center"/>
      <protection hidden="1"/>
    </xf>
    <xf numFmtId="0" fontId="45" fillId="32" borderId="43" xfId="0" applyFont="1" applyFill="1" applyBorder="1" applyAlignment="1">
      <alignment horizontal="left" vertical="center" indent="1"/>
    </xf>
    <xf numFmtId="0" fontId="38" fillId="32" borderId="44" xfId="0" applyFont="1" applyFill="1" applyBorder="1" applyAlignment="1">
      <alignment vertical="center"/>
    </xf>
    <xf numFmtId="0" fontId="45" fillId="30" borderId="43" xfId="0" applyFont="1" applyFill="1" applyBorder="1" applyAlignment="1">
      <alignment horizontal="left" vertical="center" indent="1"/>
    </xf>
    <xf numFmtId="0" fontId="0" fillId="30" borderId="44" xfId="0" applyFill="1" applyBorder="1" applyProtection="1"/>
    <xf numFmtId="0" fontId="45" fillId="31" borderId="43" xfId="0" applyFont="1" applyFill="1" applyBorder="1" applyAlignment="1">
      <alignment horizontal="left" vertical="center" indent="1"/>
    </xf>
    <xf numFmtId="0" fontId="0" fillId="31" borderId="44" xfId="0" applyFill="1" applyBorder="1" applyProtection="1"/>
    <xf numFmtId="0" fontId="38" fillId="26" borderId="45" xfId="0" applyFont="1" applyFill="1" applyBorder="1" applyAlignment="1" applyProtection="1">
      <alignment horizontal="left" vertical="center" wrapText="1"/>
      <protection locked="0"/>
    </xf>
    <xf numFmtId="0" fontId="38" fillId="36" borderId="45" xfId="0" applyFont="1" applyFill="1" applyBorder="1" applyAlignment="1" applyProtection="1">
      <alignment horizontal="center" vertical="center" wrapText="1"/>
      <protection locked="0"/>
    </xf>
    <xf numFmtId="0" fontId="38" fillId="36" borderId="22" xfId="0" applyFont="1" applyFill="1" applyBorder="1" applyAlignment="1" applyProtection="1">
      <alignment horizontal="center" vertical="center" wrapText="1"/>
      <protection locked="0"/>
    </xf>
    <xf numFmtId="0" fontId="38" fillId="37" borderId="22" xfId="0" applyFont="1" applyFill="1" applyBorder="1" applyAlignment="1" applyProtection="1">
      <alignment horizontal="center" vertical="center" wrapText="1"/>
      <protection locked="0"/>
    </xf>
    <xf numFmtId="0" fontId="38" fillId="38" borderId="22" xfId="0" applyFont="1" applyFill="1" applyBorder="1" applyAlignment="1" applyProtection="1">
      <alignment horizontal="center" vertical="center" wrapText="1"/>
      <protection locked="0"/>
    </xf>
    <xf numFmtId="0" fontId="37" fillId="27" borderId="45" xfId="0" applyFont="1" applyFill="1" applyBorder="1" applyAlignment="1" applyProtection="1">
      <alignment horizontal="left" vertical="center" wrapText="1"/>
    </xf>
    <xf numFmtId="0" fontId="43" fillId="26" borderId="16" xfId="0" applyFont="1" applyFill="1" applyBorder="1" applyAlignment="1" applyProtection="1">
      <alignment horizontal="left" vertical="top" wrapText="1"/>
      <protection hidden="1"/>
    </xf>
    <xf numFmtId="0" fontId="43" fillId="26" borderId="16" xfId="0" applyFont="1" applyFill="1" applyBorder="1" applyAlignment="1" applyProtection="1">
      <alignment horizontal="center" vertical="top" wrapText="1"/>
      <protection hidden="1"/>
    </xf>
    <xf numFmtId="0" fontId="43" fillId="26" borderId="16" xfId="0" applyFont="1" applyFill="1" applyBorder="1" applyAlignment="1" applyProtection="1">
      <alignment horizontal="center" vertical="center" wrapText="1"/>
      <protection hidden="1"/>
    </xf>
    <xf numFmtId="0" fontId="52" fillId="24" borderId="0" xfId="0" applyFont="1" applyFill="1"/>
    <xf numFmtId="0" fontId="46" fillId="24" borderId="0" xfId="0" applyFont="1" applyFill="1" applyProtection="1"/>
    <xf numFmtId="0" fontId="53" fillId="24" borderId="0" xfId="0" applyFont="1" applyFill="1" applyProtection="1"/>
    <xf numFmtId="0" fontId="51" fillId="24" borderId="0" xfId="0" applyFont="1" applyFill="1" applyProtection="1">
      <protection hidden="1"/>
    </xf>
    <xf numFmtId="0" fontId="36" fillId="38" borderId="0" xfId="0" applyFont="1" applyFill="1" applyBorder="1" applyAlignment="1" applyProtection="1">
      <alignment horizontal="center" vertical="top" wrapText="1"/>
    </xf>
    <xf numFmtId="0" fontId="35" fillId="24" borderId="0" xfId="0" applyFont="1" applyFill="1" applyAlignment="1" applyProtection="1">
      <protection hidden="1"/>
    </xf>
    <xf numFmtId="0" fontId="32" fillId="24" borderId="28" xfId="0" applyFont="1" applyFill="1" applyBorder="1" applyProtection="1">
      <protection hidden="1"/>
    </xf>
    <xf numFmtId="0" fontId="32" fillId="24" borderId="20" xfId="0" applyFont="1" applyFill="1" applyBorder="1" applyProtection="1">
      <protection hidden="1"/>
    </xf>
    <xf numFmtId="0" fontId="34" fillId="24" borderId="20" xfId="0" applyFont="1" applyFill="1" applyBorder="1" applyAlignment="1" applyProtection="1">
      <alignment vertical="top" wrapText="1"/>
      <protection hidden="1"/>
    </xf>
    <xf numFmtId="0" fontId="34" fillId="24" borderId="0" xfId="0" applyFont="1" applyFill="1" applyBorder="1" applyAlignment="1" applyProtection="1">
      <alignment vertical="top" wrapText="1"/>
      <protection hidden="1"/>
    </xf>
    <xf numFmtId="0" fontId="32" fillId="24" borderId="32" xfId="0" applyFont="1" applyFill="1" applyBorder="1" applyProtection="1">
      <protection hidden="1"/>
    </xf>
    <xf numFmtId="0" fontId="32" fillId="24" borderId="33" xfId="0" applyFont="1" applyFill="1" applyBorder="1" applyProtection="1">
      <protection hidden="1"/>
    </xf>
    <xf numFmtId="0" fontId="32" fillId="24" borderId="34" xfId="0" applyFont="1" applyFill="1" applyBorder="1" applyProtection="1">
      <protection hidden="1"/>
    </xf>
    <xf numFmtId="0" fontId="51" fillId="24" borderId="47" xfId="0" applyFont="1" applyFill="1" applyBorder="1" applyProtection="1">
      <protection hidden="1"/>
    </xf>
    <xf numFmtId="0" fontId="51" fillId="24" borderId="48" xfId="0" applyFont="1" applyFill="1" applyBorder="1" applyProtection="1">
      <protection hidden="1"/>
    </xf>
    <xf numFmtId="0" fontId="0" fillId="0" borderId="0" xfId="0" applyProtection="1">
      <protection hidden="1"/>
    </xf>
    <xf numFmtId="0" fontId="51" fillId="24" borderId="10" xfId="0" applyFont="1" applyFill="1" applyBorder="1" applyProtection="1">
      <protection hidden="1"/>
    </xf>
    <xf numFmtId="0" fontId="36" fillId="40" borderId="0" xfId="0" applyFont="1" applyFill="1" applyBorder="1" applyAlignment="1" applyProtection="1">
      <alignment horizontal="center" vertical="top" wrapText="1"/>
      <protection hidden="1"/>
    </xf>
    <xf numFmtId="0" fontId="34" fillId="40" borderId="16" xfId="0" applyNumberFormat="1" applyFont="1" applyFill="1" applyBorder="1" applyAlignment="1" applyProtection="1">
      <alignment horizontal="center" vertical="center" wrapText="1"/>
      <protection hidden="1"/>
    </xf>
    <xf numFmtId="0" fontId="34" fillId="27" borderId="16" xfId="0" applyNumberFormat="1" applyFont="1" applyFill="1" applyBorder="1" applyAlignment="1" applyProtection="1">
      <alignment vertical="center" wrapText="1"/>
    </xf>
    <xf numFmtId="0" fontId="34" fillId="27" borderId="16" xfId="0" applyNumberFormat="1" applyFont="1" applyFill="1" applyBorder="1" applyAlignment="1" applyProtection="1">
      <alignment horizontal="center" vertical="center" wrapText="1"/>
    </xf>
    <xf numFmtId="0" fontId="56" fillId="24" borderId="22" xfId="0" applyFont="1" applyFill="1" applyBorder="1" applyAlignment="1" applyProtection="1">
      <alignment horizontal="left" vertical="center" wrapText="1"/>
      <protection locked="0"/>
    </xf>
    <xf numFmtId="0" fontId="56" fillId="24" borderId="22" xfId="0" applyFont="1" applyFill="1" applyBorder="1" applyAlignment="1" applyProtection="1">
      <alignment horizontal="left" vertical="center" wrapText="1"/>
    </xf>
    <xf numFmtId="0" fontId="34" fillId="24" borderId="0" xfId="0" applyFont="1" applyFill="1" applyAlignment="1">
      <alignment vertical="top" textRotation="90" wrapText="1"/>
    </xf>
    <xf numFmtId="0" fontId="0" fillId="0" borderId="0" xfId="0" pivotButton="1"/>
    <xf numFmtId="0" fontId="0" fillId="0" borderId="0" xfId="0" applyAlignment="1">
      <alignment horizontal="left"/>
    </xf>
    <xf numFmtId="0" fontId="0" fillId="0" borderId="0" xfId="0" applyNumberFormat="1"/>
    <xf numFmtId="9" fontId="0" fillId="0" borderId="0" xfId="39" applyFont="1"/>
    <xf numFmtId="0" fontId="36" fillId="26" borderId="62" xfId="0" applyFont="1" applyFill="1" applyBorder="1" applyAlignment="1" applyProtection="1">
      <alignment horizontal="center" vertical="center" wrapText="1"/>
    </xf>
    <xf numFmtId="0" fontId="36" fillId="26" borderId="63" xfId="0" applyFont="1" applyFill="1" applyBorder="1" applyAlignment="1" applyProtection="1">
      <alignment horizontal="center" vertical="center" wrapText="1"/>
    </xf>
    <xf numFmtId="0" fontId="36" fillId="26" borderId="64" xfId="0" applyFont="1" applyFill="1" applyBorder="1" applyAlignment="1" applyProtection="1">
      <alignment horizontal="center" vertical="center" wrapText="1"/>
    </xf>
    <xf numFmtId="0" fontId="36" fillId="26" borderId="67" xfId="0" applyFont="1" applyFill="1" applyBorder="1" applyAlignment="1" applyProtection="1">
      <alignment horizontal="right" vertical="center" wrapText="1"/>
    </xf>
    <xf numFmtId="0" fontId="36" fillId="26" borderId="68" xfId="0" applyFont="1" applyFill="1" applyBorder="1" applyAlignment="1" applyProtection="1">
      <alignment horizontal="center" vertical="center" wrapText="1"/>
    </xf>
    <xf numFmtId="9" fontId="36" fillId="26" borderId="69" xfId="0" applyNumberFormat="1" applyFont="1" applyFill="1" applyBorder="1" applyAlignment="1" applyProtection="1">
      <alignment horizontal="center" vertical="center" wrapText="1"/>
    </xf>
    <xf numFmtId="0" fontId="37" fillId="27" borderId="65" xfId="0" applyNumberFormat="1" applyFont="1" applyFill="1" applyBorder="1" applyAlignment="1" applyProtection="1">
      <alignment vertical="center" wrapText="1"/>
      <protection hidden="1"/>
    </xf>
    <xf numFmtId="0" fontId="37" fillId="27" borderId="46" xfId="0" applyNumberFormat="1" applyFont="1" applyFill="1" applyBorder="1" applyAlignment="1" applyProtection="1">
      <alignment vertical="center" wrapText="1"/>
      <protection hidden="1"/>
    </xf>
    <xf numFmtId="9" fontId="37" fillId="28" borderId="66" xfId="39" applyNumberFormat="1" applyFont="1" applyFill="1" applyBorder="1" applyAlignment="1" applyProtection="1">
      <alignment horizontal="center" vertical="center" wrapText="1"/>
      <protection hidden="1"/>
    </xf>
    <xf numFmtId="0" fontId="57" fillId="0" borderId="0" xfId="0" applyFont="1" applyFill="1" applyBorder="1" applyAlignment="1" applyProtection="1">
      <alignment vertical="top" wrapText="1"/>
      <protection hidden="1"/>
    </xf>
    <xf numFmtId="0" fontId="38" fillId="41" borderId="21" xfId="0" applyFont="1" applyFill="1" applyBorder="1" applyAlignment="1">
      <alignment horizontal="center" vertical="center" wrapText="1"/>
    </xf>
    <xf numFmtId="0" fontId="60" fillId="0" borderId="0" xfId="0" applyFont="1" applyAlignment="1">
      <alignment horizontal="left" vertical="center" indent="4"/>
    </xf>
    <xf numFmtId="0" fontId="61" fillId="0" borderId="0" xfId="0" applyFont="1" applyAlignment="1">
      <alignment horizontal="left" vertical="center" indent="4"/>
    </xf>
    <xf numFmtId="0" fontId="59" fillId="24" borderId="0" xfId="0" applyFont="1" applyFill="1" applyBorder="1" applyProtection="1"/>
    <xf numFmtId="0" fontId="62" fillId="0" borderId="0" xfId="0" applyFont="1"/>
    <xf numFmtId="0" fontId="54" fillId="24" borderId="0" xfId="0" applyFont="1" applyFill="1" applyBorder="1" applyProtection="1"/>
    <xf numFmtId="0" fontId="0" fillId="0" borderId="70" xfId="0" pivotButton="1" applyBorder="1"/>
    <xf numFmtId="0" fontId="0" fillId="0" borderId="71" xfId="0" applyBorder="1"/>
    <xf numFmtId="0" fontId="0" fillId="0" borderId="70" xfId="0" applyBorder="1"/>
    <xf numFmtId="0" fontId="0" fillId="0" borderId="71" xfId="0" applyNumberFormat="1" applyBorder="1"/>
    <xf numFmtId="0" fontId="0" fillId="0" borderId="72" xfId="0" applyBorder="1"/>
    <xf numFmtId="0" fontId="0" fillId="0" borderId="73" xfId="0" applyNumberFormat="1" applyBorder="1"/>
    <xf numFmtId="0" fontId="0" fillId="0" borderId="74" xfId="0" applyBorder="1"/>
    <xf numFmtId="0" fontId="0" fillId="0" borderId="75" xfId="0" applyNumberFormat="1" applyBorder="1"/>
    <xf numFmtId="0" fontId="32" fillId="27" borderId="76" xfId="0" applyNumberFormat="1" applyFont="1" applyFill="1" applyBorder="1" applyAlignment="1" applyProtection="1">
      <alignment horizontal="left" vertical="top" wrapText="1"/>
      <protection locked="0"/>
    </xf>
    <xf numFmtId="0" fontId="33" fillId="24" borderId="0" xfId="0" applyFont="1" applyFill="1" applyAlignment="1" applyProtection="1">
      <alignment horizontal="center" vertical="center"/>
    </xf>
    <xf numFmtId="0" fontId="42" fillId="24" borderId="37" xfId="0" applyNumberFormat="1" applyFont="1" applyFill="1" applyBorder="1" applyAlignment="1" applyProtection="1">
      <alignment horizontal="center" vertical="center" wrapText="1"/>
      <protection locked="0"/>
    </xf>
    <xf numFmtId="0" fontId="43" fillId="33" borderId="38" xfId="0" applyFont="1" applyFill="1" applyBorder="1" applyAlignment="1" applyProtection="1">
      <alignment horizontal="center" vertical="center" wrapText="1"/>
      <protection locked="0"/>
    </xf>
    <xf numFmtId="0" fontId="43" fillId="33" borderId="39" xfId="0" applyFont="1" applyFill="1" applyBorder="1" applyAlignment="1" applyProtection="1">
      <alignment horizontal="center" vertical="center" wrapText="1"/>
      <protection locked="0"/>
    </xf>
    <xf numFmtId="0" fontId="43" fillId="33" borderId="16" xfId="0" applyFont="1" applyFill="1" applyBorder="1" applyAlignment="1" applyProtection="1">
      <alignment horizontal="center" vertical="center" wrapText="1"/>
      <protection locked="0"/>
    </xf>
    <xf numFmtId="0" fontId="43" fillId="33" borderId="40" xfId="0" applyFont="1" applyFill="1" applyBorder="1" applyAlignment="1" applyProtection="1">
      <alignment horizontal="center" vertical="center" wrapText="1"/>
      <protection locked="0"/>
    </xf>
    <xf numFmtId="0" fontId="32" fillId="34" borderId="39" xfId="0" applyFont="1" applyFill="1" applyBorder="1" applyAlignment="1" applyProtection="1">
      <alignment horizontal="center"/>
      <protection locked="0"/>
    </xf>
    <xf numFmtId="0" fontId="32" fillId="35" borderId="39" xfId="0" applyFont="1" applyFill="1" applyBorder="1" applyAlignment="1" applyProtection="1">
      <alignment horizontal="center"/>
      <protection locked="0"/>
    </xf>
    <xf numFmtId="0" fontId="32" fillId="34" borderId="16" xfId="0" applyFont="1" applyFill="1" applyBorder="1" applyAlignment="1" applyProtection="1">
      <alignment horizontal="center"/>
      <protection locked="0"/>
    </xf>
    <xf numFmtId="0" fontId="32" fillId="35" borderId="16" xfId="0" applyFont="1" applyFill="1" applyBorder="1" applyAlignment="1" applyProtection="1">
      <alignment horizontal="center"/>
      <protection locked="0"/>
    </xf>
    <xf numFmtId="0" fontId="32" fillId="25" borderId="11" xfId="0" applyNumberFormat="1" applyFont="1" applyFill="1" applyBorder="1" applyAlignment="1" applyProtection="1">
      <alignment horizontal="left" wrapText="1" indent="1"/>
      <protection hidden="1"/>
    </xf>
    <xf numFmtId="0" fontId="33" fillId="24" borderId="0" xfId="0" applyFont="1" applyFill="1" applyAlignment="1">
      <alignment horizontal="center" vertical="center" wrapText="1"/>
    </xf>
    <xf numFmtId="0" fontId="55" fillId="25" borderId="49" xfId="0" applyFont="1" applyFill="1" applyBorder="1" applyAlignment="1" applyProtection="1">
      <alignment horizontal="center" wrapText="1"/>
    </xf>
    <xf numFmtId="0" fontId="55" fillId="25" borderId="50" xfId="0" applyFont="1" applyFill="1" applyBorder="1" applyAlignment="1" applyProtection="1">
      <alignment horizontal="center" wrapText="1"/>
    </xf>
    <xf numFmtId="0" fontId="55" fillId="25" borderId="51" xfId="0" applyFont="1" applyFill="1" applyBorder="1" applyAlignment="1" applyProtection="1">
      <alignment horizontal="center" wrapText="1"/>
    </xf>
    <xf numFmtId="0" fontId="55" fillId="25" borderId="30" xfId="0" applyFont="1" applyFill="1" applyBorder="1" applyAlignment="1" applyProtection="1">
      <alignment horizontal="center" wrapText="1"/>
    </xf>
    <xf numFmtId="0" fontId="55" fillId="25" borderId="31" xfId="0" applyFont="1" applyFill="1" applyBorder="1" applyAlignment="1" applyProtection="1">
      <alignment horizontal="center" wrapText="1"/>
    </xf>
    <xf numFmtId="0" fontId="55" fillId="25" borderId="52" xfId="0" applyFont="1" applyFill="1" applyBorder="1" applyAlignment="1" applyProtection="1">
      <alignment horizontal="center" wrapText="1"/>
    </xf>
    <xf numFmtId="0" fontId="33" fillId="24" borderId="0" xfId="0" applyFont="1" applyFill="1" applyAlignment="1" applyProtection="1">
      <alignment horizontal="center"/>
    </xf>
    <xf numFmtId="0" fontId="55" fillId="25" borderId="53" xfId="0" applyFont="1" applyFill="1" applyBorder="1" applyAlignment="1" applyProtection="1">
      <alignment horizontal="center" wrapText="1"/>
      <protection hidden="1"/>
    </xf>
    <xf numFmtId="0" fontId="55" fillId="25" borderId="54" xfId="0" applyFont="1" applyFill="1" applyBorder="1" applyAlignment="1" applyProtection="1">
      <alignment horizontal="center" wrapText="1"/>
      <protection hidden="1"/>
    </xf>
    <xf numFmtId="0" fontId="55" fillId="25" borderId="55" xfId="0" applyFont="1" applyFill="1" applyBorder="1" applyAlignment="1" applyProtection="1">
      <alignment horizontal="center" wrapText="1"/>
      <protection hidden="1"/>
    </xf>
    <xf numFmtId="0" fontId="33" fillId="25" borderId="0" xfId="0" applyNumberFormat="1" applyFont="1" applyFill="1" applyBorder="1" applyAlignment="1" applyProtection="1">
      <alignment horizontal="left"/>
      <protection hidden="1"/>
    </xf>
    <xf numFmtId="0" fontId="33" fillId="25" borderId="20" xfId="0" applyNumberFormat="1" applyFont="1" applyFill="1" applyBorder="1" applyAlignment="1" applyProtection="1">
      <alignment horizontal="left"/>
      <protection hidden="1"/>
    </xf>
    <xf numFmtId="0" fontId="32" fillId="24" borderId="0" xfId="0" applyFont="1" applyFill="1" applyBorder="1" applyAlignment="1" applyProtection="1">
      <alignment horizontal="center"/>
      <protection hidden="1"/>
    </xf>
    <xf numFmtId="0" fontId="50" fillId="24" borderId="0" xfId="0" applyFont="1" applyFill="1" applyBorder="1" applyAlignment="1" applyProtection="1">
      <alignment horizontal="left" wrapText="1"/>
      <protection hidden="1"/>
    </xf>
    <xf numFmtId="0" fontId="31" fillId="29" borderId="0" xfId="0" applyFont="1" applyFill="1" applyBorder="1" applyAlignment="1">
      <alignment horizontal="center" vertical="center" textRotation="90" wrapText="1"/>
    </xf>
    <xf numFmtId="0" fontId="44" fillId="24" borderId="0" xfId="0" applyFont="1" applyFill="1" applyAlignment="1">
      <alignment horizontal="left" vertical="center" wrapText="1"/>
    </xf>
    <xf numFmtId="0" fontId="34" fillId="24" borderId="0" xfId="0" applyFont="1" applyFill="1" applyAlignment="1">
      <alignment horizontal="center" vertical="center" wrapText="1"/>
    </xf>
    <xf numFmtId="0" fontId="34" fillId="24" borderId="56" xfId="0" applyFont="1" applyFill="1" applyBorder="1" applyAlignment="1">
      <alignment horizontal="center" vertical="center" wrapText="1"/>
    </xf>
    <xf numFmtId="0" fontId="31" fillId="39" borderId="57" xfId="0" applyFont="1" applyFill="1" applyBorder="1" applyAlignment="1">
      <alignment horizontal="center" vertical="center"/>
    </xf>
    <xf numFmtId="0" fontId="31" fillId="39" borderId="58" xfId="0" applyFont="1" applyFill="1" applyBorder="1" applyAlignment="1">
      <alignment horizontal="center" vertical="center"/>
    </xf>
    <xf numFmtId="0" fontId="55" fillId="25" borderId="53" xfId="0" applyFont="1" applyFill="1" applyBorder="1" applyAlignment="1" applyProtection="1">
      <alignment horizontal="center" wrapText="1"/>
    </xf>
    <xf numFmtId="0" fontId="55" fillId="25" borderId="54" xfId="0" applyFont="1" applyFill="1" applyBorder="1" applyAlignment="1" applyProtection="1">
      <alignment horizontal="center" wrapText="1"/>
    </xf>
    <xf numFmtId="0" fontId="55" fillId="25" borderId="55" xfId="0" applyFont="1" applyFill="1" applyBorder="1" applyAlignment="1" applyProtection="1">
      <alignment horizontal="center" wrapText="1"/>
    </xf>
    <xf numFmtId="0" fontId="34" fillId="24" borderId="0" xfId="0" applyFont="1" applyFill="1" applyAlignment="1" applyProtection="1">
      <alignment horizontal="left" vertical="center" wrapText="1"/>
    </xf>
    <xf numFmtId="0" fontId="34" fillId="24" borderId="0" xfId="0" applyFont="1" applyFill="1" applyBorder="1" applyAlignment="1" applyProtection="1">
      <alignment horizontal="left" vertical="center" wrapText="1"/>
    </xf>
    <xf numFmtId="0" fontId="55" fillId="25" borderId="59" xfId="0" applyFont="1" applyFill="1" applyBorder="1" applyAlignment="1" applyProtection="1">
      <alignment horizontal="center" wrapText="1"/>
    </xf>
    <xf numFmtId="0" fontId="55" fillId="25" borderId="60" xfId="0" applyFont="1" applyFill="1" applyBorder="1" applyAlignment="1" applyProtection="1">
      <alignment horizontal="center" wrapText="1"/>
    </xf>
    <xf numFmtId="0" fontId="55" fillId="25" borderId="61" xfId="0" applyFont="1" applyFill="1" applyBorder="1" applyAlignment="1" applyProtection="1">
      <alignment horizontal="center" wrapText="1"/>
    </xf>
    <xf numFmtId="0" fontId="55" fillId="25" borderId="41" xfId="0" applyFont="1" applyFill="1" applyBorder="1" applyAlignment="1" applyProtection="1">
      <alignment horizontal="center" wrapText="1"/>
    </xf>
    <xf numFmtId="0" fontId="55" fillId="25" borderId="0" xfId="0" applyFont="1" applyFill="1" applyBorder="1" applyAlignment="1" applyProtection="1">
      <alignment horizontal="center" wrapText="1"/>
    </xf>
    <xf numFmtId="0" fontId="55" fillId="25" borderId="25" xfId="0" applyFont="1" applyFill="1" applyBorder="1" applyAlignment="1" applyProtection="1">
      <alignment horizontal="center" wrapText="1"/>
    </xf>
    <xf numFmtId="0" fontId="48" fillId="24" borderId="0" xfId="0" applyNumberFormat="1" applyFont="1" applyFill="1" applyAlignment="1" applyProtection="1">
      <alignment horizontal="left" vertical="top" wrapText="1"/>
    </xf>
    <xf numFmtId="0" fontId="33" fillId="25" borderId="14" xfId="0" applyFont="1" applyFill="1" applyBorder="1" applyAlignment="1" applyProtection="1">
      <alignment vertical="top"/>
      <protection hidden="1"/>
    </xf>
  </cellXfs>
  <cellStyles count="104">
    <cellStyle name="20% - Cor1 2" xfId="1" xr:uid="{00000000-0005-0000-0000-000000000000}"/>
    <cellStyle name="20% - Cor1 2 2" xfId="54" xr:uid="{00000000-0005-0000-0000-000001000000}"/>
    <cellStyle name="20% - Cor2 2" xfId="2" xr:uid="{00000000-0005-0000-0000-000002000000}"/>
    <cellStyle name="20% - Cor2 2 2" xfId="55" xr:uid="{00000000-0005-0000-0000-000003000000}"/>
    <cellStyle name="20% - Cor3 2" xfId="3" xr:uid="{00000000-0005-0000-0000-000004000000}"/>
    <cellStyle name="20% - Cor3 2 2" xfId="56" xr:uid="{00000000-0005-0000-0000-000005000000}"/>
    <cellStyle name="20% - Cor4 2" xfId="4" xr:uid="{00000000-0005-0000-0000-000006000000}"/>
    <cellStyle name="20% - Cor4 2 2" xfId="57" xr:uid="{00000000-0005-0000-0000-000007000000}"/>
    <cellStyle name="20% - Cor5 2" xfId="5" xr:uid="{00000000-0005-0000-0000-000008000000}"/>
    <cellStyle name="20% - Cor5 2 2" xfId="58" xr:uid="{00000000-0005-0000-0000-000009000000}"/>
    <cellStyle name="20% - Cor6 2" xfId="6" xr:uid="{00000000-0005-0000-0000-00000A000000}"/>
    <cellStyle name="20% - Cor6 2 2" xfId="59" xr:uid="{00000000-0005-0000-0000-00000B000000}"/>
    <cellStyle name="40% - Cor1 2" xfId="7" xr:uid="{00000000-0005-0000-0000-00000C000000}"/>
    <cellStyle name="40% - Cor1 2 2" xfId="60" xr:uid="{00000000-0005-0000-0000-00000D000000}"/>
    <cellStyle name="40% - Cor2 2" xfId="8" xr:uid="{00000000-0005-0000-0000-00000E000000}"/>
    <cellStyle name="40% - Cor2 2 2" xfId="61" xr:uid="{00000000-0005-0000-0000-00000F000000}"/>
    <cellStyle name="40% - Cor3 2" xfId="9" xr:uid="{00000000-0005-0000-0000-000010000000}"/>
    <cellStyle name="40% - Cor3 2 2" xfId="62" xr:uid="{00000000-0005-0000-0000-000011000000}"/>
    <cellStyle name="40% - Cor4 2" xfId="10" xr:uid="{00000000-0005-0000-0000-000012000000}"/>
    <cellStyle name="40% - Cor4 2 2" xfId="63" xr:uid="{00000000-0005-0000-0000-000013000000}"/>
    <cellStyle name="40% - Cor5 2" xfId="11" xr:uid="{00000000-0005-0000-0000-000014000000}"/>
    <cellStyle name="40% - Cor5 2 2" xfId="64" xr:uid="{00000000-0005-0000-0000-000015000000}"/>
    <cellStyle name="40% - Cor6 2" xfId="12" xr:uid="{00000000-0005-0000-0000-000016000000}"/>
    <cellStyle name="40% - Cor6 2 2" xfId="65" xr:uid="{00000000-0005-0000-0000-000017000000}"/>
    <cellStyle name="60% - Cor1 2" xfId="13" xr:uid="{00000000-0005-0000-0000-000018000000}"/>
    <cellStyle name="60% - Cor1 2 2" xfId="66" xr:uid="{00000000-0005-0000-0000-000019000000}"/>
    <cellStyle name="60% - Cor2 2" xfId="14" xr:uid="{00000000-0005-0000-0000-00001A000000}"/>
    <cellStyle name="60% - Cor2 2 2" xfId="67" xr:uid="{00000000-0005-0000-0000-00001B000000}"/>
    <cellStyle name="60% - Cor3 2" xfId="15" xr:uid="{00000000-0005-0000-0000-00001C000000}"/>
    <cellStyle name="60% - Cor3 2 2" xfId="68" xr:uid="{00000000-0005-0000-0000-00001D000000}"/>
    <cellStyle name="60% - Cor4 2" xfId="16" xr:uid="{00000000-0005-0000-0000-00001E000000}"/>
    <cellStyle name="60% - Cor4 2 2" xfId="69" xr:uid="{00000000-0005-0000-0000-00001F000000}"/>
    <cellStyle name="60% - Cor5 2" xfId="17" xr:uid="{00000000-0005-0000-0000-000020000000}"/>
    <cellStyle name="60% - Cor5 2 2" xfId="70" xr:uid="{00000000-0005-0000-0000-000021000000}"/>
    <cellStyle name="60% - Cor6 2" xfId="18" xr:uid="{00000000-0005-0000-0000-000022000000}"/>
    <cellStyle name="60% - Cor6 2 2" xfId="71" xr:uid="{00000000-0005-0000-0000-000023000000}"/>
    <cellStyle name="Cabeçalho 1 2" xfId="19" xr:uid="{00000000-0005-0000-0000-000024000000}"/>
    <cellStyle name="Cabeçalho 1 2 2" xfId="72" xr:uid="{00000000-0005-0000-0000-000025000000}"/>
    <cellStyle name="Cabeçalho 2 2" xfId="20" xr:uid="{00000000-0005-0000-0000-000026000000}"/>
    <cellStyle name="Cabeçalho 2 2 2" xfId="73" xr:uid="{00000000-0005-0000-0000-000027000000}"/>
    <cellStyle name="Cabeçalho 3 2" xfId="21" xr:uid="{00000000-0005-0000-0000-000028000000}"/>
    <cellStyle name="Cabeçalho 3 2 2" xfId="74" xr:uid="{00000000-0005-0000-0000-000029000000}"/>
    <cellStyle name="Cabeçalho 4 2" xfId="22" xr:uid="{00000000-0005-0000-0000-00002A000000}"/>
    <cellStyle name="Cabeçalho 4 2 2" xfId="75" xr:uid="{00000000-0005-0000-0000-00002B000000}"/>
    <cellStyle name="Cálculo 2" xfId="23" xr:uid="{00000000-0005-0000-0000-00002C000000}"/>
    <cellStyle name="Cálculo 2 2" xfId="83" xr:uid="{00000000-0005-0000-0000-00002D000000}"/>
    <cellStyle name="Campo da tabela dinâmica" xfId="102" xr:uid="{00000000-0005-0000-0000-00002E000000}"/>
    <cellStyle name="Canto da tabela dinâmica" xfId="100" xr:uid="{00000000-0005-0000-0000-00002F000000}"/>
    <cellStyle name="Categoria da tabela dinâmica" xfId="103" xr:uid="{00000000-0005-0000-0000-000030000000}"/>
    <cellStyle name="Célula Ligada 2" xfId="24" xr:uid="{00000000-0005-0000-0000-000031000000}"/>
    <cellStyle name="Célula Ligada 2 2" xfId="84" xr:uid="{00000000-0005-0000-0000-000032000000}"/>
    <cellStyle name="Cor1 2" xfId="25" xr:uid="{00000000-0005-0000-0000-000033000000}"/>
    <cellStyle name="Cor1 2 2" xfId="76" xr:uid="{00000000-0005-0000-0000-000034000000}"/>
    <cellStyle name="Cor2 2" xfId="26" xr:uid="{00000000-0005-0000-0000-000035000000}"/>
    <cellStyle name="Cor2 2 2" xfId="77" xr:uid="{00000000-0005-0000-0000-000036000000}"/>
    <cellStyle name="Cor3 2" xfId="27" xr:uid="{00000000-0005-0000-0000-000037000000}"/>
    <cellStyle name="Cor3 2 2" xfId="78" xr:uid="{00000000-0005-0000-0000-000038000000}"/>
    <cellStyle name="Cor4 2" xfId="28" xr:uid="{00000000-0005-0000-0000-000039000000}"/>
    <cellStyle name="Cor4 2 2" xfId="79" xr:uid="{00000000-0005-0000-0000-00003A000000}"/>
    <cellStyle name="Cor5 2" xfId="29" xr:uid="{00000000-0005-0000-0000-00003B000000}"/>
    <cellStyle name="Cor5 2 2" xfId="80" xr:uid="{00000000-0005-0000-0000-00003C000000}"/>
    <cellStyle name="Cor6 2" xfId="30" xr:uid="{00000000-0005-0000-0000-00003D000000}"/>
    <cellStyle name="Cor6 2 2" xfId="81" xr:uid="{00000000-0005-0000-0000-00003E000000}"/>
    <cellStyle name="Correcto 2" xfId="31" xr:uid="{00000000-0005-0000-0000-00003F000000}"/>
    <cellStyle name="Correcto 2 2" xfId="82" xr:uid="{00000000-0005-0000-0000-000040000000}"/>
    <cellStyle name="Entrada 2" xfId="32" xr:uid="{00000000-0005-0000-0000-000041000000}"/>
    <cellStyle name="Entrada 2 2" xfId="85" xr:uid="{00000000-0005-0000-0000-000042000000}"/>
    <cellStyle name="Hiperligação" xfId="33" builtinId="8"/>
    <cellStyle name="Hiperligação 2" xfId="53" xr:uid="{00000000-0005-0000-0000-000044000000}"/>
    <cellStyle name="Hiperligação Visitada" xfId="49" builtinId="9" hidden="1"/>
    <cellStyle name="Hiperligação Visitada" xfId="50" builtinId="9" hidden="1"/>
    <cellStyle name="Incorrecto 2" xfId="34" xr:uid="{00000000-0005-0000-0000-000047000000}"/>
    <cellStyle name="Incorrecto 2 2" xfId="86" xr:uid="{00000000-0005-0000-0000-000048000000}"/>
    <cellStyle name="Neutro 2" xfId="35" xr:uid="{00000000-0005-0000-0000-000049000000}"/>
    <cellStyle name="Neutro 2 2" xfId="87" xr:uid="{00000000-0005-0000-0000-00004A000000}"/>
    <cellStyle name="Normal" xfId="0" builtinId="0"/>
    <cellStyle name="Normal 2" xfId="36" xr:uid="{00000000-0005-0000-0000-00004C000000}"/>
    <cellStyle name="Normal 2 2" xfId="46" xr:uid="{00000000-0005-0000-0000-00004D000000}"/>
    <cellStyle name="Normal 2 2 2" xfId="89" xr:uid="{00000000-0005-0000-0000-00004E000000}"/>
    <cellStyle name="Normal 2 3" xfId="88" xr:uid="{00000000-0005-0000-0000-00004F000000}"/>
    <cellStyle name="Normal 3" xfId="37" xr:uid="{00000000-0005-0000-0000-000050000000}"/>
    <cellStyle name="Normal 3 2" xfId="47" xr:uid="{00000000-0005-0000-0000-000051000000}"/>
    <cellStyle name="Normal 3 2 2" xfId="91" xr:uid="{00000000-0005-0000-0000-000052000000}"/>
    <cellStyle name="Normal 3 3" xfId="90" xr:uid="{00000000-0005-0000-0000-000053000000}"/>
    <cellStyle name="Normal 4" xfId="51" xr:uid="{00000000-0005-0000-0000-000054000000}"/>
    <cellStyle name="Nota 2" xfId="38" xr:uid="{00000000-0005-0000-0000-000055000000}"/>
    <cellStyle name="Nota 2 2" xfId="48" xr:uid="{00000000-0005-0000-0000-000056000000}"/>
    <cellStyle name="Nota 2 2 2" xfId="93" xr:uid="{00000000-0005-0000-0000-000057000000}"/>
    <cellStyle name="Nota 2 3" xfId="92" xr:uid="{00000000-0005-0000-0000-000058000000}"/>
    <cellStyle name="Percentagem" xfId="39" builtinId="5"/>
    <cellStyle name="Percentagem 2" xfId="52" xr:uid="{00000000-0005-0000-0000-00005A000000}"/>
    <cellStyle name="Saída 2" xfId="40" xr:uid="{00000000-0005-0000-0000-00005B000000}"/>
    <cellStyle name="Saída 2 2" xfId="94" xr:uid="{00000000-0005-0000-0000-00005C000000}"/>
    <cellStyle name="Texto de Aviso 2" xfId="41" xr:uid="{00000000-0005-0000-0000-00005D000000}"/>
    <cellStyle name="Texto de Aviso 2 2" xfId="95" xr:uid="{00000000-0005-0000-0000-00005E000000}"/>
    <cellStyle name="Texto Explicativo 2" xfId="42" xr:uid="{00000000-0005-0000-0000-00005F000000}"/>
    <cellStyle name="Texto Explicativo 2 2" xfId="96" xr:uid="{00000000-0005-0000-0000-000060000000}"/>
    <cellStyle name="Título 2" xfId="43" xr:uid="{00000000-0005-0000-0000-000061000000}"/>
    <cellStyle name="Título 2 2" xfId="98" xr:uid="{00000000-0005-0000-0000-000062000000}"/>
    <cellStyle name="Total 2" xfId="44" xr:uid="{00000000-0005-0000-0000-000063000000}"/>
    <cellStyle name="Total 2 2" xfId="97" xr:uid="{00000000-0005-0000-0000-000064000000}"/>
    <cellStyle name="Valor da tabela dinâmica" xfId="101" xr:uid="{00000000-0005-0000-0000-000065000000}"/>
    <cellStyle name="Verificar Célula 2" xfId="45" xr:uid="{00000000-0005-0000-0000-000066000000}"/>
    <cellStyle name="Verificar Célula 2 2" xfId="99" xr:uid="{00000000-0005-0000-0000-000067000000}"/>
  </cellStyles>
  <dxfs count="107">
    <dxf>
      <font>
        <strike val="0"/>
        <outline val="0"/>
        <shadow val="0"/>
        <u val="none"/>
        <vertAlign val="baseline"/>
        <sz val="10"/>
        <color auto="1"/>
        <name val="Calibri"/>
        <scheme val="minor"/>
      </font>
      <fill>
        <patternFill patternType="solid">
          <fgColor indexed="64"/>
          <bgColor theme="9" tint="0.79998168889431442"/>
        </patternFill>
      </fill>
      <alignment horizontal="center" textRotation="0"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0" hidden="0"/>
    </dxf>
    <dxf>
      <font>
        <strike val="0"/>
        <outline val="0"/>
        <shadow val="0"/>
        <u val="none"/>
        <vertAlign val="baseline"/>
        <sz val="10"/>
        <color auto="1"/>
        <name val="Calibri"/>
        <scheme val="minor"/>
      </font>
      <fill>
        <patternFill patternType="solid">
          <fgColor indexed="64"/>
          <bgColor theme="9" tint="0.79998168889431442"/>
        </patternFill>
      </fill>
      <alignment horizontal="center" textRotation="0"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0" hidden="0"/>
    </dxf>
    <dxf>
      <font>
        <strike val="0"/>
        <outline val="0"/>
        <shadow val="0"/>
        <u val="none"/>
        <vertAlign val="baseline"/>
        <sz val="10"/>
        <color auto="1"/>
        <name val="Calibri"/>
        <scheme val="minor"/>
      </font>
      <fill>
        <patternFill patternType="solid">
          <fgColor indexed="64"/>
          <bgColor theme="9" tint="0.79998168889431442"/>
        </patternFill>
      </fill>
      <alignment horizontal="center" textRotation="0"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0" hidden="0"/>
    </dxf>
    <dxf>
      <font>
        <strike val="0"/>
        <outline val="0"/>
        <shadow val="0"/>
        <u val="none"/>
        <vertAlign val="baseline"/>
        <sz val="10"/>
        <color auto="1"/>
        <name val="Calibri"/>
        <scheme val="minor"/>
      </font>
      <fill>
        <patternFill patternType="solid">
          <fgColor indexed="64"/>
          <bgColor theme="9" tint="0.79998168889431442"/>
        </patternFill>
      </fill>
      <alignment horizontal="center" textRotation="0"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0" hidden="0"/>
    </dxf>
    <dxf>
      <font>
        <strike val="0"/>
        <outline val="0"/>
        <shadow val="0"/>
        <u val="none"/>
        <vertAlign val="baseline"/>
        <sz val="10"/>
        <color auto="1"/>
        <name val="Calibri"/>
        <scheme val="minor"/>
      </font>
      <fill>
        <patternFill patternType="solid">
          <fgColor indexed="64"/>
          <bgColor theme="9" tint="0.79998168889431442"/>
        </patternFill>
      </fill>
      <alignment horizontal="center" textRotation="0"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0" hidden="0"/>
    </dxf>
    <dxf>
      <font>
        <strike val="0"/>
        <outline val="0"/>
        <shadow val="0"/>
        <u val="none"/>
        <vertAlign val="baseline"/>
        <sz val="10"/>
        <color auto="1"/>
        <name val="Calibri"/>
        <scheme val="minor"/>
      </font>
      <fill>
        <patternFill patternType="solid">
          <fgColor indexed="64"/>
          <bgColor theme="9" tint="0.79998168889431442"/>
        </patternFill>
      </fill>
      <alignment horizontal="center" textRotation="0"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0" hidden="0"/>
    </dxf>
    <dxf>
      <font>
        <strike val="0"/>
        <outline val="0"/>
        <shadow val="0"/>
        <u val="none"/>
        <vertAlign val="baseline"/>
        <sz val="10"/>
        <color auto="1"/>
        <name val="Calibri"/>
        <scheme val="minor"/>
      </font>
      <fill>
        <patternFill patternType="solid">
          <fgColor indexed="64"/>
          <bgColor theme="9" tint="0.79998168889431442"/>
        </patternFill>
      </fill>
      <alignment horizontal="center" textRotation="0"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0" hidden="0"/>
    </dxf>
    <dxf>
      <font>
        <strike val="0"/>
        <outline val="0"/>
        <shadow val="0"/>
        <u val="none"/>
        <vertAlign val="baseline"/>
        <sz val="10"/>
        <color auto="1"/>
        <name val="Calibri"/>
        <scheme val="minor"/>
      </font>
      <fill>
        <patternFill patternType="solid">
          <fgColor indexed="64"/>
          <bgColor theme="9" tint="0.79998168889431442"/>
        </patternFill>
      </fill>
      <alignment horizontal="center" textRotation="0"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0" hidden="0"/>
    </dxf>
    <dxf>
      <font>
        <strike val="0"/>
        <outline val="0"/>
        <shadow val="0"/>
        <u val="none"/>
        <vertAlign val="baseline"/>
        <sz val="10"/>
        <color auto="1"/>
        <name val="Calibri"/>
        <scheme val="minor"/>
      </font>
      <fill>
        <patternFill patternType="solid">
          <fgColor indexed="64"/>
          <bgColor theme="9" tint="0.79998168889431442"/>
        </patternFill>
      </fill>
      <alignment horizontal="center" textRotation="0"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0" hidden="0"/>
    </dxf>
    <dxf>
      <font>
        <strike val="0"/>
        <outline val="0"/>
        <shadow val="0"/>
        <u val="none"/>
        <vertAlign val="baseline"/>
        <sz val="10"/>
        <color auto="1"/>
        <name val="Calibri"/>
        <scheme val="minor"/>
      </font>
      <fill>
        <patternFill patternType="solid">
          <fgColor indexed="64"/>
          <bgColor theme="6" tint="0.79998168889431442"/>
        </patternFill>
      </fill>
      <alignment horizontal="center" textRotation="0"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0" hidden="0"/>
    </dxf>
    <dxf>
      <font>
        <b val="0"/>
        <i val="0"/>
        <strike val="0"/>
        <condense val="0"/>
        <extend val="0"/>
        <outline val="0"/>
        <shadow val="0"/>
        <u val="none"/>
        <vertAlign val="baseline"/>
        <sz val="10"/>
        <color auto="1"/>
        <name val="Calibri"/>
        <scheme val="minor"/>
      </font>
      <fill>
        <patternFill patternType="solid">
          <fgColor indexed="64"/>
          <bgColor theme="6" tint="0.79998168889431442"/>
        </patternFill>
      </fill>
      <alignment horizontal="center" vertical="bottom" textRotation="0" wrapText="0" indent="0" justifyLastLine="0" shrinkToFit="0" readingOrder="0"/>
      <border diagonalUp="0" diagonalDown="0">
        <left style="thin">
          <color theme="4" tint="0.59996337778862885"/>
        </left>
        <right style="thin">
          <color theme="4" tint="0.59996337778862885"/>
        </right>
        <top style="thin">
          <color theme="4" tint="0.59996337778862885"/>
        </top>
        <bottom style="thin">
          <color theme="4" tint="0.59996337778862885"/>
        </bottom>
        <vertical/>
        <horizontal/>
      </border>
      <protection locked="0" hidden="0"/>
    </dxf>
    <dxf>
      <font>
        <strike val="0"/>
        <outline val="0"/>
        <shadow val="0"/>
        <u val="none"/>
        <vertAlign val="baseline"/>
        <sz val="10"/>
        <color auto="1"/>
        <name val="Calibri"/>
        <scheme val="minor"/>
      </font>
      <fill>
        <patternFill patternType="solid">
          <fgColor indexed="64"/>
          <bgColor theme="6" tint="0.79998168889431442"/>
        </patternFill>
      </fill>
      <alignment horizontal="center" textRotation="0"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0" hidden="0"/>
    </dxf>
    <dxf>
      <font>
        <strike val="0"/>
        <outline val="0"/>
        <shadow val="0"/>
        <u val="none"/>
        <vertAlign val="baseline"/>
        <sz val="10"/>
        <color auto="1"/>
        <name val="Calibri"/>
        <scheme val="minor"/>
      </font>
      <fill>
        <patternFill patternType="solid">
          <fgColor indexed="64"/>
          <bgColor theme="6" tint="0.79998168889431442"/>
        </patternFill>
      </fill>
      <alignment horizontal="center" textRotation="0"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0" hidden="0"/>
    </dxf>
    <dxf>
      <font>
        <strike val="0"/>
        <outline val="0"/>
        <shadow val="0"/>
        <u val="none"/>
        <vertAlign val="baseline"/>
        <sz val="10"/>
        <color auto="1"/>
        <name val="Calibri"/>
        <scheme val="minor"/>
      </font>
      <fill>
        <patternFill patternType="solid">
          <fgColor indexed="64"/>
          <bgColor theme="6" tint="0.79998168889431442"/>
        </patternFill>
      </fill>
      <alignment horizontal="center" textRotation="0"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0" hidden="0"/>
    </dxf>
    <dxf>
      <font>
        <strike val="0"/>
        <outline val="0"/>
        <shadow val="0"/>
        <u val="none"/>
        <vertAlign val="baseline"/>
        <sz val="10"/>
        <color auto="1"/>
        <name val="Calibri"/>
        <scheme val="minor"/>
      </font>
      <fill>
        <patternFill patternType="solid">
          <fgColor indexed="64"/>
          <bgColor theme="6" tint="0.79998168889431442"/>
        </patternFill>
      </fill>
      <alignment horizontal="center" textRotation="0"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0" hidden="0"/>
    </dxf>
    <dxf>
      <font>
        <strike val="0"/>
        <outline val="0"/>
        <shadow val="0"/>
        <u val="none"/>
        <vertAlign val="baseline"/>
        <sz val="10"/>
        <color auto="1"/>
        <name val="Calibri"/>
        <scheme val="minor"/>
      </font>
      <fill>
        <patternFill patternType="solid">
          <fgColor indexed="64"/>
          <bgColor theme="6" tint="0.79998168889431442"/>
        </patternFill>
      </fill>
      <alignment horizontal="center" textRotation="0"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0" hidden="0"/>
    </dxf>
    <dxf>
      <font>
        <strike val="0"/>
        <outline val="0"/>
        <shadow val="0"/>
        <u val="none"/>
        <vertAlign val="baseline"/>
        <sz val="10"/>
        <color auto="1"/>
        <name val="Calibri"/>
        <scheme val="minor"/>
      </font>
      <fill>
        <patternFill patternType="solid">
          <fgColor indexed="64"/>
          <bgColor theme="6" tint="0.79998168889431442"/>
        </patternFill>
      </fill>
      <alignment horizontal="center" textRotation="0"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0" hidden="0"/>
    </dxf>
    <dxf>
      <font>
        <strike val="0"/>
        <outline val="0"/>
        <shadow val="0"/>
        <u val="none"/>
        <vertAlign val="baseline"/>
        <sz val="10"/>
        <color auto="1"/>
        <name val="Calibri"/>
        <scheme val="minor"/>
      </font>
      <fill>
        <patternFill patternType="solid">
          <fgColor indexed="64"/>
          <bgColor theme="6" tint="0.79998168889431442"/>
        </patternFill>
      </fill>
      <alignment horizontal="center" textRotation="0"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0" hidden="0"/>
    </dxf>
    <dxf>
      <font>
        <strike val="0"/>
        <outline val="0"/>
        <shadow val="0"/>
        <u val="none"/>
        <vertAlign val="baseline"/>
        <sz val="10"/>
        <color auto="1"/>
        <name val="Calibri"/>
        <scheme val="minor"/>
      </font>
      <fill>
        <patternFill patternType="solid">
          <fgColor indexed="64"/>
          <bgColor theme="6" tint="0.79998168889431442"/>
        </patternFill>
      </fill>
      <alignment horizontal="center" textRotation="0"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4"/>
        </left>
        <right style="thin">
          <color theme="4" tint="0.59996337778862885"/>
        </right>
        <top style="thin">
          <color theme="4" tint="0.59996337778862885"/>
        </top>
        <bottom style="thin">
          <color theme="4" tint="0.59996337778862885"/>
        </bottom>
      </border>
      <protection locked="0" hidden="0"/>
    </dxf>
    <dxf>
      <font>
        <b val="0"/>
        <i val="0"/>
        <strike val="0"/>
        <condense val="0"/>
        <extend val="0"/>
        <outline val="0"/>
        <shadow val="0"/>
        <u val="none"/>
        <vertAlign val="baseline"/>
        <sz val="8"/>
        <color theme="1"/>
        <name val="Calibri"/>
        <scheme val="minor"/>
      </font>
      <numFmt numFmtId="0" formatCode="General"/>
      <fill>
        <patternFill patternType="solid">
          <fgColor indexed="64"/>
          <bgColor rgb="FFF1F5F9"/>
        </patternFill>
      </fill>
      <alignment horizontal="left" vertical="center" textRotation="0" wrapText="1" indent="0" justifyLastLine="0" shrinkToFit="0" readingOrder="0"/>
      <border diagonalUp="0" diagonalDown="0">
        <left/>
        <right style="thin">
          <color theme="4"/>
        </right>
        <top style="thin">
          <color theme="4"/>
        </top>
        <bottom style="thin">
          <color theme="4"/>
        </bottom>
      </border>
      <protection locked="0" hidden="0"/>
    </dxf>
    <dxf>
      <border diagonalUp="0" diagonalDown="0">
        <left style="thin">
          <color theme="4"/>
        </left>
        <right style="thin">
          <color theme="4"/>
        </right>
        <top style="thin">
          <color theme="4"/>
        </top>
        <bottom style="thin">
          <color theme="4"/>
        </bottom>
      </border>
    </dxf>
    <dxf>
      <fill>
        <patternFill patternType="solid">
          <fgColor indexed="64"/>
          <bgColor theme="9" tint="0.79998168889431442"/>
        </patternFill>
      </fill>
      <protection locked="0" hidden="0"/>
    </dxf>
    <dxf>
      <border outline="0">
        <bottom style="thin">
          <color theme="4"/>
        </bottom>
      </border>
    </dxf>
    <dxf>
      <font>
        <b/>
        <i val="0"/>
        <strike val="0"/>
        <condense val="0"/>
        <extend val="0"/>
        <outline val="0"/>
        <shadow val="0"/>
        <u val="none"/>
        <vertAlign val="baseline"/>
        <sz val="8"/>
        <color theme="1"/>
        <name val="Calibri"/>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4"/>
        </left>
        <right style="thin">
          <color theme="4"/>
        </right>
        <top/>
        <bottom/>
      </border>
      <protection locked="0" hidden="0"/>
    </dxf>
    <dxf>
      <font>
        <b val="0"/>
        <i val="0"/>
        <strike val="0"/>
        <condense val="0"/>
        <extend val="0"/>
        <outline val="0"/>
        <shadow val="0"/>
        <u val="none"/>
        <vertAlign val="baseline"/>
        <sz val="8"/>
        <color theme="1"/>
        <name val="Calibri"/>
        <scheme val="minor"/>
      </font>
      <numFmt numFmtId="0" formatCode="General"/>
      <fill>
        <patternFill patternType="solid">
          <fgColor indexed="64"/>
          <bgColor theme="0"/>
        </patternFill>
      </fill>
      <alignment horizontal="left" vertical="center" textRotation="0" wrapText="1" indent="2" justifyLastLine="0" shrinkToFit="0" readingOrder="0"/>
      <border diagonalUp="0" diagonalDown="0">
        <left style="thin">
          <color theme="4"/>
        </left>
        <right style="thin">
          <color theme="4"/>
        </right>
        <top style="thin">
          <color theme="4"/>
        </top>
        <bottom style="thin">
          <color theme="4"/>
        </bottom>
      </border>
      <protection locked="0" hidden="0"/>
    </dxf>
    <dxf>
      <font>
        <b/>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theme="4"/>
        </left>
        <right style="thin">
          <color theme="4"/>
        </right>
        <top style="thin">
          <color theme="4"/>
        </top>
        <bottom style="thin">
          <color theme="4"/>
        </bottom>
      </border>
      <protection locked="0" hidden="0"/>
    </dxf>
    <dxf>
      <font>
        <b/>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theme="4"/>
        </left>
        <right style="thin">
          <color theme="4"/>
        </right>
        <top style="thin">
          <color theme="4"/>
        </top>
        <bottom style="thin">
          <color theme="4"/>
        </bottom>
      </border>
      <protection locked="0" hidden="0"/>
    </dxf>
    <dxf>
      <font>
        <b/>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theme="4"/>
        </left>
        <right style="thin">
          <color theme="4"/>
        </right>
        <top style="thin">
          <color theme="4"/>
        </top>
        <bottom style="thin">
          <color theme="4"/>
        </bottom>
      </border>
      <protection locked="0" hidden="0"/>
    </dxf>
    <dxf>
      <font>
        <b/>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theme="4"/>
        </left>
        <right style="thin">
          <color theme="4"/>
        </right>
        <top style="thin">
          <color theme="4"/>
        </top>
        <bottom style="thin">
          <color theme="4"/>
        </bottom>
      </border>
      <protection locked="0" hidden="0"/>
    </dxf>
    <dxf>
      <font>
        <b/>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theme="4"/>
        </left>
        <right style="thin">
          <color theme="4"/>
        </right>
        <top style="thin">
          <color theme="4"/>
        </top>
        <bottom style="thin">
          <color theme="4"/>
        </bottom>
      </border>
      <protection locked="0" hidden="0"/>
    </dxf>
    <dxf>
      <font>
        <b/>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theme="4"/>
        </left>
        <right style="thin">
          <color theme="4"/>
        </right>
        <top style="thin">
          <color theme="4"/>
        </top>
        <bottom style="thin">
          <color theme="4"/>
        </bottom>
      </border>
      <protection locked="0" hidden="0"/>
    </dxf>
    <dxf>
      <font>
        <b/>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theme="4"/>
        </left>
        <right style="thin">
          <color theme="4"/>
        </right>
        <top style="thin">
          <color theme="4"/>
        </top>
        <bottom style="thin">
          <color theme="4"/>
        </bottom>
      </border>
      <protection locked="0" hidden="0"/>
    </dxf>
    <dxf>
      <font>
        <b/>
        <i val="0"/>
        <strike val="0"/>
        <condense val="0"/>
        <extend val="0"/>
        <outline val="0"/>
        <shadow val="0"/>
        <u val="none"/>
        <vertAlign val="baseline"/>
        <sz val="10"/>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theme="4"/>
        </left>
        <right style="thin">
          <color theme="4"/>
        </right>
        <top style="thin">
          <color theme="4"/>
        </top>
        <bottom style="thin">
          <color theme="4"/>
        </bottom>
      </border>
      <protection locked="0" hidden="0"/>
    </dxf>
    <dxf>
      <font>
        <b/>
        <i val="0"/>
        <strike val="0"/>
        <condense val="0"/>
        <extend val="0"/>
        <outline val="0"/>
        <shadow val="0"/>
        <u val="none"/>
        <vertAlign val="baseline"/>
        <sz val="8"/>
        <color theme="1"/>
        <name val="Calibri"/>
        <scheme val="minor"/>
      </font>
      <fill>
        <patternFill patternType="solid">
          <fgColor indexed="64"/>
          <bgColor theme="4" tint="0.59999389629810485"/>
        </patternFill>
      </fill>
      <alignment horizontal="left" vertical="center" textRotation="0" wrapText="1" indent="1" justifyLastLine="0" shrinkToFit="0" readingOrder="0"/>
      <border diagonalUp="0" diagonalDown="0">
        <left style="thin">
          <color theme="4"/>
        </left>
        <right style="thin">
          <color theme="4"/>
        </right>
        <top style="thin">
          <color theme="4"/>
        </top>
        <bottom style="thin">
          <color theme="4"/>
        </bottom>
      </border>
      <protection locked="0" hidden="0"/>
    </dxf>
    <dxf>
      <font>
        <b/>
        <i val="0"/>
        <strike val="0"/>
        <condense val="0"/>
        <extend val="0"/>
        <outline val="0"/>
        <shadow val="0"/>
        <u val="none"/>
        <vertAlign val="baseline"/>
        <sz val="8"/>
        <color theme="1"/>
        <name val="Calibri"/>
        <scheme val="minor"/>
      </font>
      <fill>
        <patternFill patternType="solid">
          <fgColor indexed="64"/>
          <bgColor theme="0"/>
        </patternFill>
      </fill>
      <alignment horizontal="left" vertical="center" textRotation="0" wrapText="1" indent="2" justifyLastLine="0" shrinkToFit="0" readingOrder="0"/>
      <border diagonalUp="0" diagonalDown="0">
        <left style="thin">
          <color theme="4"/>
        </left>
        <right style="thin">
          <color theme="4"/>
        </right>
        <top/>
        <bottom/>
      </border>
    </dxf>
    <dxf>
      <border outline="0">
        <right style="thin">
          <color theme="4"/>
        </right>
        <bottom style="thin">
          <color theme="4"/>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left" vertical="center" textRotation="0" wrapText="1" indent="2" justifyLastLine="0" shrinkToFit="0" readingOrder="0"/>
    </dxf>
    <dxf>
      <font>
        <b/>
        <i val="0"/>
        <strike val="0"/>
        <condense val="0"/>
        <extend val="0"/>
        <outline val="0"/>
        <shadow val="0"/>
        <u val="none"/>
        <vertAlign val="baseline"/>
        <sz val="8"/>
        <color theme="1"/>
        <name val="Calibri"/>
        <scheme val="minor"/>
      </font>
      <fill>
        <patternFill patternType="solid">
          <fgColor indexed="64"/>
          <bgColor theme="4" tint="0.59999389629810485"/>
        </patternFill>
      </fill>
      <alignment horizontal="center" vertical="center" textRotation="0" wrapText="1" relativeIndent="0" justifyLastLine="0" shrinkToFit="0" readingOrder="0"/>
      <border diagonalUp="0" diagonalDown="0" outline="0">
        <left style="thin">
          <color theme="4"/>
        </left>
        <right style="thin">
          <color theme="4"/>
        </right>
        <top/>
        <bottom/>
      </border>
    </dxf>
    <dxf>
      <font>
        <b val="0"/>
        <i val="0"/>
        <strike val="0"/>
        <condense val="0"/>
        <extend val="0"/>
        <outline val="0"/>
        <shadow val="0"/>
        <u val="none"/>
        <vertAlign val="baseline"/>
        <sz val="10"/>
        <color theme="1"/>
        <name val="Calibri"/>
        <scheme val="minor"/>
      </font>
      <fill>
        <patternFill patternType="solid">
          <fgColor indexed="64"/>
          <bgColor theme="4" tint="0.59999389629810485"/>
        </patternFill>
      </fill>
      <alignment horizontal="center" vertical="top" textRotation="0" wrapText="1"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1" hidden="1"/>
    </dxf>
    <dxf>
      <font>
        <b val="0"/>
        <i val="0"/>
        <strike val="0"/>
        <condense val="0"/>
        <extend val="0"/>
        <outline val="0"/>
        <shadow val="0"/>
        <u val="none"/>
        <vertAlign val="baseline"/>
        <sz val="8"/>
        <color auto="1"/>
        <name val="Calibri"/>
        <scheme val="minor"/>
      </font>
      <numFmt numFmtId="0" formatCode="General"/>
      <fill>
        <patternFill patternType="solid">
          <fgColor indexed="64"/>
          <bgColor rgb="FFF1F5F9"/>
        </patternFill>
      </fill>
      <alignment horizontal="general" vertical="center" textRotation="0" wrapText="1" relativeIndent="0" justifyLastLine="0" shrinkToFit="0" readingOrder="0"/>
      <border diagonalUp="0" diagonalDown="0">
        <left style="thin">
          <color theme="4" tint="0.59996337778862885"/>
        </left>
        <right style="thin">
          <color theme="4" tint="0.59996337778862885"/>
        </right>
        <top style="thin">
          <color theme="4" tint="0.59996337778862885"/>
        </top>
        <bottom style="thin">
          <color theme="4" tint="0.59996337778862885"/>
        </bottom>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1" hidden="1"/>
    </dxf>
    <dxf>
      <font>
        <b val="0"/>
        <i val="0"/>
        <strike val="0"/>
        <condense val="0"/>
        <extend val="0"/>
        <outline val="0"/>
        <shadow val="0"/>
        <u val="none"/>
        <vertAlign val="baseline"/>
        <sz val="8"/>
        <color auto="1"/>
        <name val="Calibri"/>
        <scheme val="minor"/>
      </font>
      <numFmt numFmtId="0" formatCode="General"/>
      <fill>
        <patternFill patternType="solid">
          <fgColor indexed="64"/>
          <bgColor rgb="FFF1F5F9"/>
        </patternFill>
      </fill>
      <alignment horizontal="center" vertical="center" textRotation="0" wrapText="1" relativeIndent="0" justifyLastLine="0" shrinkToFit="0" readingOrder="0"/>
      <border diagonalUp="0" diagonalDown="0">
        <left style="thin">
          <color theme="4" tint="0.59996337778862885"/>
        </left>
        <right style="thin">
          <color theme="4" tint="0.59996337778862885"/>
        </right>
        <top style="thin">
          <color theme="4" tint="0.59996337778862885"/>
        </top>
        <bottom style="thin">
          <color theme="4" tint="0.59996337778862885"/>
        </bottom>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1" hidden="1"/>
    </dxf>
    <dxf>
      <font>
        <b val="0"/>
        <i val="0"/>
        <strike val="0"/>
        <condense val="0"/>
        <extend val="0"/>
        <outline val="0"/>
        <shadow val="0"/>
        <u val="none"/>
        <vertAlign val="baseline"/>
        <sz val="8"/>
        <color auto="1"/>
        <name val="Calibri"/>
        <scheme val="minor"/>
      </font>
      <numFmt numFmtId="0" formatCode="General"/>
      <fill>
        <patternFill patternType="solid">
          <fgColor indexed="64"/>
          <bgColor rgb="FFFFFF00"/>
        </patternFill>
      </fill>
      <alignment horizontal="center" vertical="center" textRotation="0" wrapText="1" indent="0" justifyLastLine="0" shrinkToFit="0" readingOrder="0"/>
      <border diagonalUp="0" diagonalDown="0">
        <left style="thin">
          <color theme="4" tint="0.59996337778862885"/>
        </left>
        <right style="thin">
          <color theme="4" tint="0.59996337778862885"/>
        </right>
        <top style="thin">
          <color theme="4" tint="0.59996337778862885"/>
        </top>
        <bottom style="thin">
          <color theme="4" tint="0.59996337778862885"/>
        </bottom>
      </border>
      <protection locked="1" hidden="1"/>
    </dxf>
    <dxf>
      <font>
        <b val="0"/>
        <i val="0"/>
        <strike val="0"/>
        <condense val="0"/>
        <extend val="0"/>
        <outline val="0"/>
        <shadow val="0"/>
        <u val="none"/>
        <vertAlign val="baseline"/>
        <sz val="10"/>
        <color theme="1"/>
        <name val="Calibri"/>
        <scheme val="minor"/>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1" hidden="1"/>
    </dxf>
    <dxf>
      <font>
        <b val="0"/>
        <i val="0"/>
        <strike val="0"/>
        <condense val="0"/>
        <extend val="0"/>
        <outline val="0"/>
        <shadow val="0"/>
        <u val="none"/>
        <vertAlign val="baseline"/>
        <sz val="8"/>
        <color auto="1"/>
        <name val="Calibri"/>
        <scheme val="minor"/>
      </font>
      <numFmt numFmtId="0" formatCode="General"/>
      <fill>
        <patternFill patternType="solid">
          <fgColor indexed="64"/>
          <bgColor rgb="FFFFFF00"/>
        </patternFill>
      </fill>
      <alignment horizontal="center" vertical="center" textRotation="0" wrapText="1" indent="0" justifyLastLine="0" shrinkToFit="0" readingOrder="0"/>
      <border diagonalUp="0" diagonalDown="0">
        <left style="thin">
          <color theme="4" tint="0.59996337778862885"/>
        </left>
        <right style="thin">
          <color theme="4" tint="0.59996337778862885"/>
        </right>
        <top style="thin">
          <color theme="4" tint="0.59996337778862885"/>
        </top>
        <bottom style="thin">
          <color theme="4" tint="0.59996337778862885"/>
        </bottom>
      </border>
      <protection locked="1" hidden="1"/>
    </dxf>
    <dxf>
      <font>
        <b val="0"/>
        <i val="0"/>
        <strike val="0"/>
        <condense val="0"/>
        <extend val="0"/>
        <outline val="0"/>
        <shadow val="0"/>
        <u val="none"/>
        <vertAlign val="baseline"/>
        <sz val="10"/>
        <color theme="1"/>
        <name val="Calibri"/>
        <scheme val="minor"/>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1" hidden="1"/>
    </dxf>
    <dxf>
      <font>
        <b val="0"/>
        <i val="0"/>
        <strike val="0"/>
        <condense val="0"/>
        <extend val="0"/>
        <outline val="0"/>
        <shadow val="0"/>
        <u val="none"/>
        <vertAlign val="baseline"/>
        <sz val="8"/>
        <color auto="1"/>
        <name val="Calibri"/>
        <scheme val="minor"/>
      </font>
      <numFmt numFmtId="0" formatCode="General"/>
      <fill>
        <patternFill patternType="solid">
          <fgColor indexed="64"/>
          <bgColor rgb="FFF1F5F9"/>
        </patternFill>
      </fill>
      <alignment horizontal="center" vertical="center" textRotation="0" wrapText="1"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1" hidden="1"/>
    </dxf>
    <dxf>
      <font>
        <b val="0"/>
        <i val="0"/>
        <strike val="0"/>
        <condense val="0"/>
        <extend val="0"/>
        <outline val="0"/>
        <shadow val="0"/>
        <u val="none"/>
        <vertAlign val="baseline"/>
        <sz val="8"/>
        <color auto="1"/>
        <name val="Calibri"/>
        <scheme val="minor"/>
      </font>
      <numFmt numFmtId="0" formatCode="General"/>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1" hidden="1"/>
    </dxf>
    <dxf>
      <font>
        <b val="0"/>
        <i val="0"/>
        <strike val="0"/>
        <condense val="0"/>
        <extend val="0"/>
        <outline val="0"/>
        <shadow val="0"/>
        <u val="none"/>
        <vertAlign val="baseline"/>
        <sz val="10"/>
        <color theme="1"/>
        <name val="Calibri"/>
        <scheme val="minor"/>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1" hidden="1"/>
    </dxf>
    <dxf>
      <font>
        <b val="0"/>
        <i val="0"/>
        <strike val="0"/>
        <condense val="0"/>
        <extend val="0"/>
        <outline val="0"/>
        <shadow val="0"/>
        <u val="none"/>
        <vertAlign val="baseline"/>
        <sz val="8"/>
        <color auto="1"/>
        <name val="Calibri"/>
        <scheme val="minor"/>
      </font>
      <numFmt numFmtId="0" formatCode="General"/>
      <fill>
        <patternFill patternType="solid">
          <fgColor indexed="64"/>
          <bgColor rgb="FFF1F5F9"/>
        </patternFill>
      </fill>
      <alignment horizontal="center" vertical="center" textRotation="0" wrapText="1" relativeIndent="0" justifyLastLine="0" shrinkToFit="0" readingOrder="0"/>
      <border diagonalUp="0" diagonalDown="0">
        <left style="thin">
          <color theme="4" tint="0.59996337778862885"/>
        </left>
        <right style="thin">
          <color theme="4" tint="0.59996337778862885"/>
        </right>
        <top style="thin">
          <color theme="4" tint="0.59996337778862885"/>
        </top>
        <bottom style="thin">
          <color theme="4" tint="0.59996337778862885"/>
        </bottom>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1" hidden="1"/>
    </dxf>
    <dxf>
      <font>
        <b val="0"/>
        <i val="0"/>
        <strike val="0"/>
        <condense val="0"/>
        <extend val="0"/>
        <outline val="0"/>
        <shadow val="0"/>
        <u val="none"/>
        <vertAlign val="baseline"/>
        <sz val="8"/>
        <color auto="1"/>
        <name val="Calibri"/>
        <scheme val="minor"/>
      </font>
      <numFmt numFmtId="0" formatCode="General"/>
      <fill>
        <patternFill patternType="solid">
          <fgColor indexed="64"/>
          <bgColor rgb="FFF1F5F9"/>
        </patternFill>
      </fill>
      <alignment horizontal="center" vertical="center" textRotation="0" wrapText="1"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1" hidden="1"/>
    </dxf>
    <dxf>
      <font>
        <b val="0"/>
        <i val="0"/>
        <strike val="0"/>
        <condense val="0"/>
        <extend val="0"/>
        <outline val="0"/>
        <shadow val="0"/>
        <u val="none"/>
        <vertAlign val="baseline"/>
        <sz val="8"/>
        <color auto="1"/>
        <name val="Calibri"/>
        <scheme val="minor"/>
      </font>
      <numFmt numFmtId="0" formatCode="General"/>
      <fill>
        <patternFill patternType="solid">
          <fgColor indexed="64"/>
          <bgColor rgb="FFF1F5F9"/>
        </patternFill>
      </fill>
      <alignment horizontal="center" vertical="center" textRotation="0" wrapText="1" indent="0" justifyLastLine="0" shrinkToFit="0" readingOrder="0"/>
      <border diagonalUp="0" diagonalDown="0">
        <left style="thin">
          <color theme="4" tint="0.59996337778862885"/>
        </left>
        <right style="thin">
          <color theme="4" tint="0.59996337778862885"/>
        </right>
        <top style="thin">
          <color theme="4" tint="0.59996337778862885"/>
        </top>
        <bottom style="thin">
          <color theme="4" tint="0.59996337778862885"/>
        </bottom>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1" hidden="1"/>
    </dxf>
    <dxf>
      <font>
        <b val="0"/>
        <i val="0"/>
        <strike val="0"/>
        <condense val="0"/>
        <extend val="0"/>
        <outline val="0"/>
        <shadow val="0"/>
        <u val="none"/>
        <vertAlign val="baseline"/>
        <sz val="8"/>
        <color auto="1"/>
        <name val="Calibri"/>
        <scheme val="minor"/>
      </font>
      <numFmt numFmtId="0" formatCode="General"/>
      <fill>
        <patternFill patternType="solid">
          <fgColor indexed="64"/>
          <bgColor rgb="FFF1F5F9"/>
        </patternFill>
      </fill>
      <alignment horizontal="center" vertical="center" textRotation="0" wrapText="1" indent="0" justifyLastLine="0" shrinkToFit="0" readingOrder="0"/>
      <border diagonalUp="0" diagonalDown="0">
        <left style="thin">
          <color theme="4" tint="0.59996337778862885"/>
        </left>
        <right style="thin">
          <color theme="4" tint="0.59996337778862885"/>
        </right>
        <top style="thin">
          <color theme="4" tint="0.59996337778862885"/>
        </top>
        <bottom style="thin">
          <color theme="4" tint="0.59996337778862885"/>
        </bottom>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4" tint="0.59999389629810485"/>
        </patternFill>
      </fill>
      <alignment horizontal="center" vertical="top" textRotation="0" wrapText="1"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1" hidden="1"/>
    </dxf>
    <dxf>
      <font>
        <b val="0"/>
        <i val="0"/>
        <strike val="0"/>
        <condense val="0"/>
        <extend val="0"/>
        <outline val="0"/>
        <shadow val="0"/>
        <u val="none"/>
        <vertAlign val="baseline"/>
        <sz val="8"/>
        <color auto="1"/>
        <name val="Calibri"/>
        <scheme val="minor"/>
      </font>
      <numFmt numFmtId="0" formatCode="General"/>
      <fill>
        <patternFill patternType="solid">
          <fgColor indexed="64"/>
          <bgColor rgb="FFF1F5F9"/>
        </patternFill>
      </fill>
      <alignment horizontal="general" vertical="center" textRotation="0" wrapText="1" relativeIndent="0" justifyLastLine="0" shrinkToFit="0" readingOrder="0"/>
      <border diagonalUp="0" diagonalDown="0">
        <left style="thin">
          <color theme="4" tint="0.59996337778862885"/>
        </left>
        <right style="thin">
          <color theme="4" tint="0.59996337778862885"/>
        </right>
        <top style="thin">
          <color theme="4" tint="0.59996337778862885"/>
        </top>
        <bottom style="thin">
          <color theme="4" tint="0.59996337778862885"/>
        </bottom>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4" tint="0.59999389629810485"/>
        </patternFill>
      </fill>
      <alignment horizontal="center" vertical="top" textRotation="0" wrapText="1"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1" hidden="1"/>
    </dxf>
    <dxf>
      <font>
        <b val="0"/>
        <i val="0"/>
        <strike val="0"/>
        <condense val="0"/>
        <extend val="0"/>
        <outline val="0"/>
        <shadow val="0"/>
        <u val="none"/>
        <vertAlign val="baseline"/>
        <sz val="8"/>
        <color auto="1"/>
        <name val="Calibri"/>
        <scheme val="minor"/>
      </font>
      <numFmt numFmtId="0" formatCode="General"/>
      <fill>
        <patternFill patternType="solid">
          <fgColor indexed="64"/>
          <bgColor rgb="FFF1F5F9"/>
        </patternFill>
      </fill>
      <alignment horizontal="general" vertical="center" textRotation="0" wrapText="1" relativeIndent="0" justifyLastLine="0" shrinkToFit="0" readingOrder="0"/>
      <border diagonalUp="0" diagonalDown="0">
        <left style="thin">
          <color theme="4" tint="0.59996337778862885"/>
        </left>
        <right style="thin">
          <color theme="4" tint="0.59996337778862885"/>
        </right>
        <top style="thin">
          <color theme="4" tint="0.59996337778862885"/>
        </top>
        <bottom style="thin">
          <color theme="4" tint="0.59996337778862885"/>
        </bottom>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4" tint="0.59999389629810485"/>
        </patternFill>
      </fill>
      <alignment horizontal="center" vertical="top" textRotation="0" wrapText="1"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1" hidden="1"/>
    </dxf>
    <dxf>
      <font>
        <b val="0"/>
        <i val="0"/>
        <strike val="0"/>
        <condense val="0"/>
        <extend val="0"/>
        <outline val="0"/>
        <shadow val="0"/>
        <u val="none"/>
        <vertAlign val="baseline"/>
        <sz val="8"/>
        <color auto="1"/>
        <name val="Calibri"/>
        <scheme val="minor"/>
      </font>
      <numFmt numFmtId="0" formatCode="General"/>
      <fill>
        <patternFill patternType="solid">
          <fgColor indexed="64"/>
          <bgColor rgb="FFF1F5F9"/>
        </patternFill>
      </fill>
      <alignment horizontal="general" vertical="center" textRotation="0" wrapText="1" relativeIndent="0" justifyLastLine="0" shrinkToFit="0" readingOrder="0"/>
      <border diagonalUp="0" diagonalDown="0">
        <left style="thin">
          <color theme="4" tint="0.59996337778862885"/>
        </left>
        <right style="thin">
          <color theme="4" tint="0.59996337778862885"/>
        </right>
        <top style="thin">
          <color theme="4" tint="0.59996337778862885"/>
        </top>
        <bottom style="thin">
          <color theme="4" tint="0.59996337778862885"/>
        </bottom>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4" tint="0.59999389629810485"/>
        </patternFill>
      </fill>
      <alignment horizontal="left" vertical="top" textRotation="0" wrapText="1"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1" hidden="1"/>
    </dxf>
    <dxf>
      <font>
        <b val="0"/>
        <i val="0"/>
        <strike val="0"/>
        <condense val="0"/>
        <extend val="0"/>
        <outline val="0"/>
        <shadow val="0"/>
        <u val="none"/>
        <vertAlign val="baseline"/>
        <sz val="8"/>
        <color auto="1"/>
        <name val="Calibri"/>
        <scheme val="minor"/>
      </font>
      <numFmt numFmtId="0" formatCode="General"/>
      <fill>
        <patternFill patternType="solid">
          <fgColor indexed="64"/>
          <bgColor rgb="FFF1F5F9"/>
        </patternFill>
      </fill>
      <alignment horizontal="general" vertical="center" textRotation="0" wrapText="1" relativeIndent="0" justifyLastLine="0" shrinkToFit="0" readingOrder="0"/>
      <border diagonalUp="0" diagonalDown="0">
        <left style="thin">
          <color theme="4" tint="0.59996337778862885"/>
        </left>
        <right style="thin">
          <color theme="4" tint="0.59996337778862885"/>
        </right>
        <top style="thin">
          <color theme="4" tint="0.59996337778862885"/>
        </top>
        <bottom style="thin">
          <color theme="4" tint="0.59996337778862885"/>
        </bottom>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4" tint="0.59999389629810485"/>
        </patternFill>
      </fill>
      <alignment horizontal="left" vertical="top" textRotation="0" wrapText="1" indent="0" justifyLastLine="0" shrinkToFit="0" readingOrder="0"/>
      <border diagonalUp="0" diagonalDown="0" outline="0">
        <left style="thin">
          <color theme="4" tint="0.59996337778862885"/>
        </left>
        <right style="thin">
          <color theme="4" tint="0.59996337778862885"/>
        </right>
        <top style="thin">
          <color theme="4" tint="0.59996337778862885"/>
        </top>
        <bottom style="thin">
          <color theme="4" tint="0.59996337778862885"/>
        </bottom>
      </border>
      <protection locked="1" hidden="1"/>
    </dxf>
    <dxf>
      <font>
        <b val="0"/>
        <i val="0"/>
        <strike val="0"/>
        <condense val="0"/>
        <extend val="0"/>
        <outline val="0"/>
        <shadow val="0"/>
        <u val="none"/>
        <vertAlign val="baseline"/>
        <sz val="8"/>
        <color auto="1"/>
        <name val="Calibri"/>
        <scheme val="minor"/>
      </font>
      <numFmt numFmtId="0" formatCode="General"/>
      <fill>
        <patternFill patternType="solid">
          <fgColor indexed="64"/>
          <bgColor rgb="FFF1F5F9"/>
        </patternFill>
      </fill>
      <alignment horizontal="general" vertical="center" textRotation="0" wrapText="1" relativeIndent="0" justifyLastLine="0" shrinkToFit="0" readingOrder="0"/>
      <border diagonalUp="0" diagonalDown="0">
        <left style="thin">
          <color theme="4" tint="0.59996337778862885"/>
        </left>
        <right style="thin">
          <color theme="4" tint="0.59996337778862885"/>
        </right>
        <top style="thin">
          <color theme="4" tint="0.59996337778862885"/>
        </top>
        <bottom style="thin">
          <color theme="4" tint="0.59996337778862885"/>
        </bottom>
      </border>
      <protection locked="0" hidden="0"/>
    </dxf>
    <dxf>
      <border>
        <top style="thin">
          <color theme="3" tint="0.59996337778862885"/>
        </top>
      </border>
    </dxf>
    <dxf>
      <font>
        <strike val="0"/>
        <outline val="0"/>
        <shadow val="0"/>
        <u val="none"/>
        <vertAlign val="baseline"/>
        <sz val="10"/>
        <color theme="1"/>
        <name val="Calibri"/>
        <scheme val="minor"/>
      </font>
      <fill>
        <patternFill patternType="solid">
          <fgColor indexed="64"/>
          <bgColor theme="4" tint="0.59999389629810485"/>
        </patternFill>
      </fill>
      <protection locked="1" hidden="1"/>
    </dxf>
    <dxf>
      <border diagonalUp="0" diagonalDown="0">
        <left style="thin">
          <color theme="3" tint="0.59996337778862885"/>
        </left>
        <right style="thin">
          <color theme="3" tint="0.59996337778862885"/>
        </right>
        <top style="thin">
          <color theme="3" tint="0.59996337778862885"/>
        </top>
        <bottom style="thin">
          <color theme="3" tint="0.59996337778862885"/>
        </bottom>
      </border>
    </dxf>
    <dxf>
      <font>
        <b val="0"/>
        <i val="0"/>
        <strike val="0"/>
        <condense val="0"/>
        <extend val="0"/>
        <outline val="0"/>
        <shadow val="0"/>
        <u val="none"/>
        <vertAlign val="baseline"/>
        <sz val="8"/>
        <color auto="1"/>
        <name val="Calibri"/>
        <scheme val="minor"/>
      </font>
      <fill>
        <patternFill patternType="solid">
          <fgColor indexed="64"/>
          <bgColor rgb="FFF1F5F9"/>
        </patternFill>
      </fill>
      <alignment horizontal="general" vertical="center" textRotation="0" wrapText="1" relativeIndent="0" justifyLastLine="0" shrinkToFit="0" readingOrder="0"/>
      <protection locked="1" hidden="1"/>
    </dxf>
    <dxf>
      <border>
        <bottom style="thin">
          <color theme="3" tint="0.59996337778862885"/>
        </bottom>
      </border>
    </dxf>
    <dxf>
      <font>
        <strike val="0"/>
        <outline val="0"/>
        <shadow val="0"/>
        <u val="none"/>
        <vertAlign val="baseline"/>
        <sz val="9"/>
        <color theme="1"/>
        <name val="Calibri"/>
        <scheme val="minor"/>
      </font>
      <fill>
        <patternFill patternType="solid">
          <fgColor indexed="64"/>
          <bgColor theme="3" tint="0.79998168889431442"/>
        </patternFill>
      </fill>
      <alignment horizontal="center" vertical="top" textRotation="0" wrapText="1" indent="0" justifyLastLine="0" shrinkToFit="0" readingOrder="0"/>
      <border diagonalUp="0" diagonalDown="0">
        <left style="thin">
          <color theme="3" tint="0.59996337778862885"/>
        </left>
        <right style="thin">
          <color theme="3" tint="0.59996337778862885"/>
        </right>
        <top/>
        <bottom/>
      </border>
      <protection locked="1" hidden="0"/>
    </dxf>
    <dxf>
      <font>
        <color rgb="FF9C0006"/>
      </font>
      <fill>
        <patternFill>
          <bgColor rgb="FFFFC7CE"/>
        </patternFill>
      </fill>
    </dxf>
    <dxf>
      <font>
        <b/>
        <i val="0"/>
        <color theme="0"/>
      </font>
      <fill>
        <patternFill>
          <bgColor rgb="FFC00000"/>
        </patternFill>
      </fill>
    </dxf>
    <dxf>
      <font>
        <b val="0"/>
        <i val="0"/>
        <color theme="0"/>
        <name val="Cambria"/>
        <scheme val="none"/>
      </font>
      <fill>
        <patternFill>
          <bgColor rgb="FFC00000"/>
        </patternFill>
      </fill>
    </dxf>
    <dxf>
      <font>
        <condense val="0"/>
        <extend val="0"/>
        <color rgb="FF9C0006"/>
      </font>
      <fill>
        <patternFill>
          <bgColor rgb="FFFFC7CE"/>
        </patternFill>
      </fill>
    </dxf>
    <dxf>
      <font>
        <b val="0"/>
        <i val="0"/>
        <strike val="0"/>
        <condense val="0"/>
        <extend val="0"/>
        <outline val="0"/>
        <shadow val="0"/>
        <u val="none"/>
        <vertAlign val="baseline"/>
        <sz val="10"/>
        <color auto="1"/>
        <name val="Calibri"/>
        <scheme val="minor"/>
      </font>
      <numFmt numFmtId="0" formatCode="General"/>
      <fill>
        <patternFill patternType="solid">
          <fgColor indexed="64"/>
          <bgColor rgb="FFF1F5F9"/>
        </patternFill>
      </fill>
      <alignment horizontal="left" vertical="top"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solid">
          <fgColor indexed="64"/>
          <bgColor rgb="FFF1F5F9"/>
        </patternFill>
      </fill>
      <alignment horizontal="left" vertical="top"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protection locked="0" hidden="0"/>
    </dxf>
    <dxf>
      <font>
        <b/>
        <i val="0"/>
        <strike val="0"/>
        <condense val="0"/>
        <extend val="0"/>
        <outline val="0"/>
        <shadow val="0"/>
        <u val="none"/>
        <vertAlign val="baseline"/>
        <sz val="10"/>
        <color auto="1"/>
        <name val="Calibri"/>
        <scheme val="minor"/>
      </font>
      <fill>
        <patternFill patternType="solid">
          <fgColor indexed="64"/>
          <bgColor theme="0"/>
        </patternFill>
      </fill>
      <alignment horizontal="right" vertical="top" textRotation="0" wrapText="0" indent="0" justifyLastLine="0" shrinkToFit="0" readingOrder="0"/>
      <border diagonalUp="0" diagonalDown="0" outline="0">
        <left/>
        <right/>
        <top/>
        <bottom/>
      </border>
      <protection locked="0" hidden="0"/>
    </dxf>
    <dxf>
      <font>
        <b/>
        <i val="0"/>
        <strike val="0"/>
        <condense val="0"/>
        <extend val="0"/>
        <outline val="0"/>
        <shadow val="0"/>
        <u val="none"/>
        <vertAlign val="baseline"/>
        <sz val="10"/>
        <color auto="1"/>
        <name val="Calibri"/>
        <scheme val="minor"/>
      </font>
      <fill>
        <patternFill patternType="solid">
          <fgColor indexed="64"/>
          <bgColor theme="0"/>
        </patternFill>
      </fill>
      <alignment horizontal="right" vertical="top" textRotation="0" wrapText="0" relativeIndent="0" justifyLastLine="0" shrinkToFit="0" readingOrder="0"/>
      <protection locked="0" hidden="0"/>
    </dxf>
    <dxf>
      <font>
        <strike val="0"/>
        <outline val="0"/>
        <shadow val="0"/>
        <u val="none"/>
        <vertAlign val="baseline"/>
        <sz val="10"/>
        <color auto="1"/>
        <name val="Calibri"/>
        <scheme val="minor"/>
      </font>
      <protection locked="1" hidden="0"/>
    </dxf>
    <dxf>
      <font>
        <strike val="0"/>
        <outline val="0"/>
        <shadow val="0"/>
        <u val="none"/>
        <vertAlign val="baseline"/>
        <sz val="10"/>
        <color theme="1"/>
        <name val="Calibri"/>
        <scheme val="minor"/>
      </font>
      <protection locked="1" hidden="0"/>
    </dxf>
    <dxf>
      <font>
        <b val="0"/>
        <i val="0"/>
        <strike val="0"/>
        <condense val="0"/>
        <extend val="0"/>
        <outline val="0"/>
        <shadow val="0"/>
        <u val="none"/>
        <vertAlign val="baseline"/>
        <sz val="10"/>
        <color auto="1"/>
        <name val="Calibri"/>
        <scheme val="minor"/>
      </font>
      <numFmt numFmtId="0" formatCode="General"/>
      <fill>
        <patternFill patternType="solid">
          <fgColor indexed="64"/>
          <bgColor rgb="FFF1F5F9"/>
        </patternFill>
      </fill>
      <alignment horizontal="left" vertical="top" textRotation="0" wrapText="1" relative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protection locked="0" hidden="0"/>
    </dxf>
    <dxf>
      <font>
        <b/>
        <i val="0"/>
        <strike val="0"/>
        <condense val="0"/>
        <extend val="0"/>
        <outline val="0"/>
        <shadow val="0"/>
        <u val="none"/>
        <vertAlign val="baseline"/>
        <sz val="10"/>
        <color auto="1"/>
        <name val="Calibri"/>
        <scheme val="minor"/>
      </font>
      <fill>
        <patternFill patternType="solid">
          <fgColor indexed="64"/>
          <bgColor theme="0"/>
        </patternFill>
      </fill>
      <alignment horizontal="right" vertical="top" textRotation="0" wrapText="0" relativeIndent="0" justifyLastLine="0" shrinkToFit="0" readingOrder="0"/>
      <protection locked="0" hidden="0"/>
    </dxf>
    <dxf>
      <font>
        <strike val="0"/>
        <outline val="0"/>
        <shadow val="0"/>
        <u val="none"/>
        <vertAlign val="baseline"/>
        <sz val="10"/>
        <color auto="1"/>
        <name val="Calibri"/>
        <scheme val="minor"/>
      </font>
      <protection locked="1" hidden="0"/>
    </dxf>
    <dxf>
      <font>
        <strike val="0"/>
        <outline val="0"/>
        <shadow val="0"/>
        <u val="none"/>
        <vertAlign val="baseline"/>
        <sz val="10"/>
        <color theme="1"/>
        <name val="Calibri"/>
        <scheme val="minor"/>
      </font>
      <protection locked="1" hidden="0"/>
    </dxf>
    <dxf>
      <font>
        <b val="0"/>
        <i val="0"/>
        <strike val="0"/>
        <condense val="0"/>
        <extend val="0"/>
        <outline val="0"/>
        <shadow val="0"/>
        <u val="none"/>
        <vertAlign val="baseline"/>
        <sz val="10"/>
        <color auto="1"/>
        <name val="Calibri"/>
        <scheme val="minor"/>
      </font>
      <numFmt numFmtId="0" formatCode="General"/>
      <fill>
        <patternFill patternType="solid">
          <fgColor indexed="64"/>
          <bgColor rgb="FFF1F5F9"/>
        </patternFill>
      </fill>
      <alignment horizontal="left" vertical="top" textRotation="0" wrapText="1" relative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protection locked="0" hidden="0"/>
    </dxf>
    <dxf>
      <font>
        <b/>
        <i val="0"/>
        <strike val="0"/>
        <condense val="0"/>
        <extend val="0"/>
        <outline val="0"/>
        <shadow val="0"/>
        <u val="none"/>
        <vertAlign val="baseline"/>
        <sz val="10"/>
        <color auto="1"/>
        <name val="Calibri"/>
        <scheme val="minor"/>
      </font>
      <fill>
        <patternFill patternType="solid">
          <fgColor indexed="64"/>
          <bgColor theme="0"/>
        </patternFill>
      </fill>
      <alignment horizontal="right" vertical="top" textRotation="0" wrapText="0" relativeIndent="0" justifyLastLine="0" shrinkToFit="0" readingOrder="0"/>
      <border outline="0">
        <right style="thin">
          <color theme="4" tint="0.39994506668294322"/>
        </right>
      </border>
      <protection locked="0" hidden="0"/>
    </dxf>
    <dxf>
      <protection locked="1" hidden="0"/>
    </dxf>
    <dxf>
      <protection locked="1" hidden="0"/>
    </dxf>
    <dxf>
      <font>
        <b val="0"/>
        <i val="0"/>
        <strike val="0"/>
        <condense val="0"/>
        <extend val="0"/>
        <outline val="0"/>
        <shadow val="0"/>
        <u val="none"/>
        <vertAlign val="baseline"/>
        <sz val="10"/>
        <color auto="1"/>
        <name val="Calibri"/>
        <scheme val="minor"/>
      </font>
      <numFmt numFmtId="0" formatCode="General"/>
      <fill>
        <patternFill patternType="solid">
          <fgColor indexed="64"/>
          <bgColor rgb="FFF1F5F9"/>
        </patternFill>
      </fill>
      <alignment horizontal="left" vertical="top" textRotation="0" wrapText="1" relativeIndent="0" justifyLastLine="0" shrinkToFit="0" readingOrder="0"/>
      <border diagonalUp="0" diagonalDown="0" outline="0">
        <left/>
        <right style="thin">
          <color theme="4" tint="0.39994506668294322"/>
        </right>
        <top style="thin">
          <color theme="4" tint="0.39994506668294322"/>
        </top>
        <bottom style="thin">
          <color theme="4" tint="0.39994506668294322"/>
        </bottom>
      </border>
      <protection locked="0" hidden="0"/>
    </dxf>
    <dxf>
      <font>
        <b/>
        <i val="0"/>
        <strike val="0"/>
        <condense val="0"/>
        <extend val="0"/>
        <outline val="0"/>
        <shadow val="0"/>
        <u val="none"/>
        <vertAlign val="baseline"/>
        <sz val="10"/>
        <color auto="1"/>
        <name val="Calibri"/>
        <scheme val="minor"/>
      </font>
      <fill>
        <patternFill patternType="solid">
          <fgColor indexed="64"/>
          <bgColor theme="0"/>
        </patternFill>
      </fill>
      <alignment horizontal="right" vertical="top" textRotation="0" wrapText="0" relativeIndent="0" justifyLastLine="0" shrinkToFit="0" readingOrder="0"/>
      <protection locked="0" hidden="0"/>
    </dxf>
    <dxf>
      <protection locked="1" hidden="0"/>
    </dxf>
    <dxf>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TeSP_IPV_ESAV_Prote&#231;&#227;o%20Civil_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Form_A"/>
      <sheetName val="Form_B"/>
      <sheetName val="Form_C"/>
      <sheetName val="Form_D"/>
      <sheetName val="Form_D_PTable"/>
      <sheetName val="Form_E_Table"/>
      <sheetName val="Form_E"/>
      <sheetName val="Form_F"/>
      <sheetName val="Form_G"/>
      <sheetName val="Form_H"/>
      <sheetName val="Form_I"/>
      <sheetName val="Form_J"/>
      <sheetName val="Form_K"/>
      <sheetName val="Form_L"/>
      <sheetName val="Form_M"/>
      <sheetName val="Form_N"/>
      <sheetName val="Form_O"/>
      <sheetName val="Valores"/>
    </sheetNames>
    <sheetDataSet>
      <sheetData sheetId="0"/>
      <sheetData sheetId="1">
        <row r="4">
          <cell r="C4" t="str">
            <v>Instituto Politécnico de Viseu</v>
          </cell>
        </row>
        <row r="7">
          <cell r="C7" t="str">
            <v>Escola Superior Agrária de Viseu; Escola Superior de Tecnologia e Gestão de Viseu; Escola Superior de Saúde de Viseu;  Escola Superior de Educação de Viseu</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slopes\Library\Caches\TemporaryItems\Outlook%20Temp\Form_TeSP_V9_Prote&#231;&#227;o%20Civil%20-%20Costeira%5b1%5d.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aulo A. Silveira Costeira Marques Silva" refreshedDate="42352.836788773151" createdVersion="4" refreshedVersion="5" recordCount="26" xr:uid="{00000000-000A-0000-FFFF-FFFF00000000}">
  <cacheSource type="worksheet">
    <worksheetSource ref="B1:P27" sheet="Form_E_Table" r:id="rId2"/>
  </cacheSource>
  <cacheFields count="15">
    <cacheField name="Unidade curricular_x000a_(1)" numFmtId="0">
      <sharedItems/>
    </cacheField>
    <cacheField name="Área de educação e formação_x000a_escolher entre as áreas indicadas no Form_D_x000a_(2)" numFmtId="0">
      <sharedItems containsMixedTypes="1" containsNumber="1" containsInteger="1" minValue="0" maxValue="0" count="10">
        <s v="469 - Matemática e estatística - programas não classificados noutra área de formação"/>
        <s v="443 - Ciências da terra"/>
        <s v="861 - Proteção de pessoas e bens"/>
        <s v="623 - Silvicultura e caça"/>
        <s v="522 - Eletricidade e energia"/>
        <s v="529 - Engenharia e técnicas afins - programas não classificados noutra área de formação"/>
        <s v="582 - Construção civil e engenharia civil"/>
        <s v="090 - Desenvolvimento pessoal"/>
        <s v=""/>
        <n v="0" u="1"/>
      </sharedItems>
    </cacheField>
    <cacheField name="Componente de formação_x000a_escolher entre as opções_x000a_(3)" numFmtId="0">
      <sharedItems/>
    </cacheField>
    <cacheField name="Ano curricular_x000a_(4)" numFmtId="0">
      <sharedItems/>
    </cacheField>
    <cacheField name="Duração_x000a_(5)" numFmtId="0">
      <sharedItems/>
    </cacheField>
    <cacheField name="Horas de contacto_x000a_(6)" numFmtId="0">
      <sharedItems containsMixedTypes="1" containsNumber="1" containsInteger="1" minValue="30" maxValue="90"/>
    </cacheField>
    <cacheField name="Das quais de aplicação_x000a_(6.1)" numFmtId="0">
      <sharedItems containsMixedTypes="1" containsNumber="1" minValue="21" maxValue="62.999999999999993"/>
    </cacheField>
    <cacheField name="Outras horas de trabalho _x000a_(7)" numFmtId="0">
      <sharedItems containsMixedTypes="1" containsNumber="1" containsInteger="1" minValue="41" maxValue="780"/>
    </cacheField>
    <cacheField name="Das quais correspondem apenas ao estágio_x000a_(8)" numFmtId="0">
      <sharedItems containsMixedTypes="1" containsNumber="1" containsInteger="1" minValue="600" maxValue="600"/>
    </cacheField>
    <cacheField name="Horas de trabalho totais_x000a_(9)=(6)+(7)" numFmtId="0">
      <sharedItems containsMixedTypes="1" containsNumber="1" containsInteger="1" minValue="81" maxValue="780"/>
    </cacheField>
    <cacheField name="Créditos_x000a_(10)" numFmtId="0">
      <sharedItems containsMixedTypes="1" containsNumber="1" containsInteger="1" minValue="3" maxValue="30"/>
    </cacheField>
    <cacheField name="Cálculo adicional 1" numFmtId="0">
      <sharedItems containsMixedTypes="1" containsNumber="1" minValue="2.8928571428571428" maxValue="27.857142857142858"/>
    </cacheField>
    <cacheField name="Cálculo adicional 2" numFmtId="0">
      <sharedItems containsMixedTypes="1" containsNumber="1" minValue="3.24" maxValue="31.2"/>
    </cacheField>
    <cacheField name="Anexo com o conteúdo programático _x000a_(11)" numFmtId="0">
      <sharedItems/>
    </cacheField>
    <cacheField name="Observações_x000a_(12)"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tónio Monteiro" refreshedDate="42573.511029861111" createdVersion="4" refreshedVersion="5" minRefreshableVersion="3" recordCount="26" xr:uid="{00000000-000A-0000-FFFF-FFFF01000000}">
  <cacheSource type="worksheet">
    <worksheetSource name="Tabela6"/>
  </cacheSource>
  <cacheFields count="15">
    <cacheField name="Unidade curricular_x000a_(1)" numFmtId="0">
      <sharedItems/>
    </cacheField>
    <cacheField name="Área de educação e formação_x000a_escolher entre as áreas indicadas no Form_D_x000a_(2)" numFmtId="0">
      <sharedItems containsMixedTypes="1" containsNumber="1" containsInteger="1" minValue="0" maxValue="0" count="12">
        <s v="460 - Matemática e estatística"/>
        <s v="443 - Ciências da terra"/>
        <s v="861 - Proteção de pessoas e bens"/>
        <s v="623 - Silvicultura e caça"/>
        <s v="522 - Eletricidade e energia"/>
        <s v="529 - Engenharia e técnicas afins - programas não classificados noutra área de formação"/>
        <s v="321 - Jornalismo e reportagem"/>
        <s v="581 - Arquitetura e urbanismo"/>
        <s v="582 - Construção civil e engenharia civil"/>
        <s v="213 - Audiovisuais e produção dos media"/>
        <s v=""/>
        <n v="0" u="1"/>
      </sharedItems>
    </cacheField>
    <cacheField name="Componente de formação_x000a_escolher entre as opções_x000a_(3)" numFmtId="0">
      <sharedItems/>
    </cacheField>
    <cacheField name="Ano curricular_x000a_(4)" numFmtId="0">
      <sharedItems/>
    </cacheField>
    <cacheField name="Duração_x000a_(5)" numFmtId="0">
      <sharedItems/>
    </cacheField>
    <cacheField name="Horas de contacto_x000a_(6)" numFmtId="0">
      <sharedItems containsMixedTypes="1" containsNumber="1" containsInteger="1" minValue="30" maxValue="90"/>
    </cacheField>
    <cacheField name="Das quais de aplicação_x000a_(6.1)" numFmtId="0">
      <sharedItems containsMixedTypes="1" containsNumber="1" minValue="21" maxValue="62.999999999999993"/>
    </cacheField>
    <cacheField name="Outras horas de trabalho _x000a_(7)" numFmtId="0">
      <sharedItems containsMixedTypes="1" containsNumber="1" containsInteger="1" minValue="41" maxValue="780"/>
    </cacheField>
    <cacheField name="Das quais correspondem apenas ao estágio_x000a_(8)" numFmtId="0">
      <sharedItems containsMixedTypes="1" containsNumber="1" containsInteger="1" minValue="600" maxValue="600"/>
    </cacheField>
    <cacheField name="Horas de trabalho totais_x000a_(9)=(6)+(7)" numFmtId="0">
      <sharedItems containsMixedTypes="1" containsNumber="1" containsInteger="1" minValue="81" maxValue="780"/>
    </cacheField>
    <cacheField name="Créditos_x000a_(10)" numFmtId="0">
      <sharedItems containsMixedTypes="1" containsNumber="1" containsInteger="1" minValue="3" maxValue="30"/>
    </cacheField>
    <cacheField name="Cálculo adicional 1" numFmtId="0">
      <sharedItems containsMixedTypes="1" containsNumber="1" minValue="2.8928571428571428" maxValue="27.857142857142858"/>
    </cacheField>
    <cacheField name="Cálculo adicional 2" numFmtId="0">
      <sharedItems containsMixedTypes="1" containsNumber="1" minValue="3.24" maxValue="31.2"/>
    </cacheField>
    <cacheField name="Anexo com o conteúdo programático _x000a_(11)" numFmtId="0">
      <sharedItems/>
    </cacheField>
    <cacheField name="Observações_x000a_(12)"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
  <r>
    <s v="Cálculo e Tratamento de Dados"/>
    <x v="0"/>
    <s v="Geral e científica"/>
    <s v="1.º ano"/>
    <s v="Semestral"/>
    <n v="60"/>
    <s v=""/>
    <n v="75"/>
    <s v=""/>
    <n v="135"/>
    <n v="5"/>
    <n v="4.8214285714285712"/>
    <n v="5.4"/>
    <s v="CP01.xlsx"/>
    <s v="Lecionada na ESTGV"/>
  </r>
  <r>
    <s v="Meteorologia e Climatologia"/>
    <x v="1"/>
    <s v="Geral e científica"/>
    <s v="1.º ano"/>
    <s v="Semestral"/>
    <n v="60"/>
    <s v=""/>
    <n v="75"/>
    <s v=""/>
    <n v="135"/>
    <n v="5"/>
    <n v="4.8214285714285712"/>
    <n v="5.4"/>
    <s v="CP02.xlsx"/>
    <s v="Lecionada na ESEV"/>
  </r>
  <r>
    <s v="Defesa da Floresta Contra Incêndios"/>
    <x v="2"/>
    <s v="Técnica"/>
    <s v="1.º ano"/>
    <s v="Semestral"/>
    <n v="45"/>
    <n v="31.499999999999996"/>
    <n v="63"/>
    <s v=""/>
    <n v="108"/>
    <n v="4"/>
    <n v="3.8571428571428572"/>
    <n v="4.32"/>
    <s v="CP03.xlsx"/>
    <s v="Lecionada na ESAV"/>
  </r>
  <r>
    <s v="Riscos Tecnológicos "/>
    <x v="2"/>
    <s v="Geral e científica"/>
    <s v="1.º ano"/>
    <s v="Semestral"/>
    <n v="40"/>
    <s v=""/>
    <n v="41"/>
    <s v=""/>
    <n v="81"/>
    <n v="3"/>
    <n v="2.8928571428571428"/>
    <n v="3.24"/>
    <s v="CP04.xlsx"/>
    <s v="Lecionada na ESTGV"/>
  </r>
  <r>
    <s v="Risco Naturais "/>
    <x v="1"/>
    <s v="Geral e científica"/>
    <s v="1.º ano"/>
    <s v="Semestral"/>
    <n v="60"/>
    <s v=""/>
    <n v="75"/>
    <s v=""/>
    <n v="135"/>
    <n v="5"/>
    <n v="4.8214285714285712"/>
    <n v="5.4"/>
    <s v="CP05.xlsx"/>
    <s v="Lecionada na ESEV"/>
  </r>
  <r>
    <s v="Introdução à Proteção Civil "/>
    <x v="2"/>
    <s v="Geral e científica"/>
    <s v="1.º ano"/>
    <s v="Semestral"/>
    <n v="35"/>
    <s v=""/>
    <n v="46"/>
    <s v=""/>
    <n v="81"/>
    <n v="3"/>
    <n v="2.8928571428571428"/>
    <n v="3.24"/>
    <s v="CP06.xlsx"/>
    <s v="Lecionada na ESEV"/>
  </r>
  <r>
    <s v="Silvicultura Preventiva"/>
    <x v="3"/>
    <s v="Técnica"/>
    <s v="1.º ano"/>
    <s v="Semestral"/>
    <n v="60"/>
    <n v="42"/>
    <n v="75"/>
    <s v=""/>
    <n v="135"/>
    <n v="5"/>
    <n v="4.8214285714285712"/>
    <n v="5.4"/>
    <s v="CP07.xlsx"/>
    <s v="Lecionada na ESAV"/>
  </r>
  <r>
    <s v="Energia"/>
    <x v="4"/>
    <s v="Geral e científica"/>
    <s v="1.º ano"/>
    <s v="Semestral"/>
    <n v="35"/>
    <s v=""/>
    <n v="46"/>
    <s v=""/>
    <n v="81"/>
    <n v="3"/>
    <n v="2.8928571428571428"/>
    <n v="3.24"/>
    <s v="CP08.xlsx"/>
    <s v="Lecionada na ESTGV"/>
  </r>
  <r>
    <s v=""/>
    <x v="2"/>
    <s v="Técnica"/>
    <s v="1.º ano"/>
    <s v="Semestral"/>
    <n v="45"/>
    <n v="31.499999999999996"/>
    <n v="63"/>
    <s v=""/>
    <n v="108"/>
    <n v="4"/>
    <n v="3.8571428571428572"/>
    <n v="4.32"/>
    <s v="CP09.xlsx"/>
    <s v="Lecionada na ESTGV"/>
  </r>
  <r>
    <s v="Agrossistemas e Proteção Florestal "/>
    <x v="3"/>
    <s v="Técnica"/>
    <s v="1.º ano"/>
    <s v="Semestral"/>
    <n v="75"/>
    <n v="52.5"/>
    <n v="87"/>
    <s v=""/>
    <n v="162"/>
    <n v="6"/>
    <n v="5.7857142857142856"/>
    <n v="6.48"/>
    <s v="CP10.xlsx"/>
    <s v="Lecionada na ESAV"/>
  </r>
  <r>
    <s v="Máquinas e Equipamentos"/>
    <x v="3"/>
    <s v="Técnica"/>
    <s v="1.º ano"/>
    <s v="Semestral"/>
    <n v="45"/>
    <n v="31.499999999999996"/>
    <n v="63"/>
    <s v=""/>
    <n v="108"/>
    <n v="4"/>
    <n v="3.8571428571428572"/>
    <n v="4.32"/>
    <s v="CP11.xlsx"/>
    <s v="Lecionada na ESAV"/>
  </r>
  <r>
    <s v="Tecnologias e Proteção Civil "/>
    <x v="5"/>
    <s v="Técnica"/>
    <s v="1.º ano"/>
    <s v="Semestral"/>
    <n v="75"/>
    <n v="52.5"/>
    <n v="87"/>
    <s v=""/>
    <n v="162"/>
    <n v="6"/>
    <n v="5.7857142857142856"/>
    <n v="6.48"/>
    <s v="CP12.xlsx"/>
    <s v="Lecionada na ESAV"/>
  </r>
  <r>
    <s v="Técnicas de Comunicação e informação I"/>
    <x v="2"/>
    <s v="Técnica"/>
    <s v="1.º ano"/>
    <s v="Semestral"/>
    <n v="50"/>
    <n v="35"/>
    <n v="58"/>
    <s v=""/>
    <n v="108"/>
    <n v="4"/>
    <n v="3.8571428571428572"/>
    <n v="4.32"/>
    <s v="CP13.xlsx"/>
    <s v="Lecionada na ESEV"/>
  </r>
  <r>
    <s v="Ordenamento do Território e Proteção Civil"/>
    <x v="6"/>
    <s v="Técnica"/>
    <s v="1.º ano"/>
    <s v="Semestral"/>
    <n v="35"/>
    <n v="24.5"/>
    <n v="46"/>
    <s v=""/>
    <n v="81"/>
    <n v="3"/>
    <n v="2.8928571428571428"/>
    <n v="3.24"/>
    <s v="CP14.xlsx"/>
    <s v="Lecionada na ESTGV"/>
  </r>
  <r>
    <s v="Fogo Controlado "/>
    <x v="3"/>
    <s v="Técnica"/>
    <s v="2.º ano"/>
    <s v="Semestral"/>
    <n v="50"/>
    <n v="35"/>
    <n v="58"/>
    <s v=""/>
    <n v="108"/>
    <n v="4"/>
    <n v="3.8571428571428572"/>
    <n v="4.32"/>
    <s v="CP15.xlsx"/>
    <s v="Lecionada na ESAV"/>
  </r>
  <r>
    <s v="Combate a Incêndios "/>
    <x v="2"/>
    <s v="Técnica"/>
    <s v="2.º ano"/>
    <s v="Semestral"/>
    <n v="30"/>
    <n v="21"/>
    <n v="51"/>
    <s v=""/>
    <n v="81"/>
    <n v="3"/>
    <n v="2.8928571428571428"/>
    <n v="3.24"/>
    <s v="CP16.xlsx"/>
    <s v="Lecionada na ESAV"/>
  </r>
  <r>
    <s v="Segurança Contra Incêndio em Edifícios"/>
    <x v="6"/>
    <s v="Técnica"/>
    <s v="2.º ano"/>
    <s v="Semestral"/>
    <n v="75"/>
    <n v="52.5"/>
    <n v="87"/>
    <s v=""/>
    <n v="162"/>
    <n v="6"/>
    <n v="5.7857142857142856"/>
    <n v="6.48"/>
    <s v="CP17.xlsx"/>
    <s v="Lecionada na ESTGV"/>
  </r>
  <r>
    <s v="Cheias e Inundações"/>
    <x v="6"/>
    <s v="Técnica"/>
    <s v="2.º ano"/>
    <s v="Semestral"/>
    <n v="45"/>
    <n v="31.499999999999996"/>
    <n v="63"/>
    <s v=""/>
    <n v="108"/>
    <n v="4"/>
    <n v="3.8571428571428572"/>
    <n v="4.32"/>
    <s v="CP18.xlsx"/>
    <s v="Lecionada na ESTGV"/>
  </r>
  <r>
    <s v="Planeamento de Emergência"/>
    <x v="2"/>
    <s v="Técnica"/>
    <s v="2.º ano"/>
    <s v="Semestral"/>
    <n v="35"/>
    <n v="24.5"/>
    <n v="46"/>
    <s v=""/>
    <n v="81"/>
    <n v="3"/>
    <n v="2.8928571428571428"/>
    <n v="3.24"/>
    <s v="CP19.xlsx"/>
    <s v="Lecionada na ESEV"/>
  </r>
  <r>
    <s v="Técnicas de Comunicação e informação II"/>
    <x v="7"/>
    <s v="Técnica"/>
    <s v="2.º ano"/>
    <s v="Semestral"/>
    <n v="35"/>
    <n v="24.5"/>
    <n v="46"/>
    <s v=""/>
    <n v="81"/>
    <n v="3"/>
    <n v="2.8928571428571428"/>
    <n v="3.24"/>
    <s v="CP20.xlsx"/>
    <s v="Lecionada na ESEV"/>
  </r>
  <r>
    <s v="Primeiros Socorros e Suporte Básico de Vida"/>
    <x v="2"/>
    <s v="Técnica"/>
    <s v="2.º ano"/>
    <s v="Semestral"/>
    <n v="90"/>
    <n v="62.999999999999993"/>
    <n v="99"/>
    <s v=""/>
    <n v="189"/>
    <n v="7"/>
    <n v="6.75"/>
    <n v="7.56"/>
    <s v="CP21.xlsx"/>
    <s v="Lecionada na ESSV"/>
  </r>
  <r>
    <s v="Estágio"/>
    <x v="2"/>
    <s v="Em contexto de trabalho"/>
    <s v="2.º ano"/>
    <s v="Semestral"/>
    <s v=""/>
    <s v=""/>
    <n v="780"/>
    <n v="600"/>
    <n v="780"/>
    <n v="30"/>
    <n v="27.857142857142858"/>
    <n v="31.2"/>
    <s v=""/>
    <s v=""/>
  </r>
  <r>
    <s v=""/>
    <x v="8"/>
    <s v=""/>
    <s v=""/>
    <s v=""/>
    <s v=""/>
    <s v=""/>
    <s v=""/>
    <s v=""/>
    <s v=""/>
    <s v=""/>
    <e v="#VALUE!"/>
    <e v="#VALUE!"/>
    <s v=""/>
    <s v=""/>
  </r>
  <r>
    <s v=""/>
    <x v="8"/>
    <s v=""/>
    <s v=""/>
    <s v=""/>
    <s v=""/>
    <s v=""/>
    <s v=""/>
    <s v=""/>
    <s v=""/>
    <s v=""/>
    <e v="#VALUE!"/>
    <e v="#VALUE!"/>
    <s v=""/>
    <s v=""/>
  </r>
  <r>
    <s v=""/>
    <x v="8"/>
    <s v=""/>
    <s v=""/>
    <s v=""/>
    <s v=""/>
    <s v=""/>
    <s v=""/>
    <s v=""/>
    <s v=""/>
    <s v=""/>
    <e v="#VALUE!"/>
    <e v="#VALUE!"/>
    <s v=""/>
    <s v=""/>
  </r>
  <r>
    <s v=""/>
    <x v="8"/>
    <s v=""/>
    <s v=""/>
    <s v=""/>
    <s v=""/>
    <s v=""/>
    <s v=""/>
    <s v=""/>
    <s v=""/>
    <s v=""/>
    <e v="#VALUE!"/>
    <e v="#VALUE!"/>
    <s v=""/>
    <s v=""/>
  </r>
</pivotCacheRecords>
</file>

<file path=xl/pivotCache/pivotCacheRecords2.xml><?xml version="1.0" encoding="utf-8"?>
<pivotCacheRecords xmlns="http://schemas.openxmlformats.org/spreadsheetml/2006/main" xmlns:r="http://schemas.openxmlformats.org/officeDocument/2006/relationships" count="26">
  <r>
    <s v="Cálculo e Tratamento de Dados"/>
    <x v="0"/>
    <s v="Geral e científica"/>
    <s v="1.º ano"/>
    <s v="Semestral"/>
    <n v="60"/>
    <s v=""/>
    <n v="75"/>
    <s v=""/>
    <n v="135"/>
    <n v="5"/>
    <n v="4.8214285714285712"/>
    <n v="5.4"/>
    <s v="CP01.xlsx"/>
    <s v="Lecionada na ESTGV"/>
  </r>
  <r>
    <s v="Meteorologia e Climatologia"/>
    <x v="1"/>
    <s v="Geral e científica"/>
    <s v="1.º ano"/>
    <s v="Semestral"/>
    <n v="60"/>
    <s v=""/>
    <n v="75"/>
    <s v=""/>
    <n v="135"/>
    <n v="5"/>
    <n v="4.8214285714285712"/>
    <n v="5.4"/>
    <s v="CP02.xlsx"/>
    <s v="Lecionada na ESEV"/>
  </r>
  <r>
    <s v="Defesa da Floresta Contra Incêndios"/>
    <x v="2"/>
    <s v="Técnica"/>
    <s v="1.º ano"/>
    <s v="Semestral"/>
    <n v="45"/>
    <n v="31.499999999999996"/>
    <n v="63"/>
    <s v=""/>
    <n v="108"/>
    <n v="4"/>
    <n v="3.8571428571428572"/>
    <n v="4.32"/>
    <s v="CP03.xlsx"/>
    <s v="Lecionada na ESAV"/>
  </r>
  <r>
    <s v="Riscos Tecnológicos "/>
    <x v="2"/>
    <s v="Geral e científica"/>
    <s v="1.º ano"/>
    <s v="Semestral"/>
    <n v="40"/>
    <s v=""/>
    <n v="41"/>
    <s v=""/>
    <n v="81"/>
    <n v="3"/>
    <n v="2.8928571428571428"/>
    <n v="3.24"/>
    <s v="CP04.xlsx"/>
    <s v="Lecionada na ESTGV"/>
  </r>
  <r>
    <s v="Risco Naturais "/>
    <x v="1"/>
    <s v="Geral e científica"/>
    <s v="1.º ano"/>
    <s v="Semestral"/>
    <n v="60"/>
    <s v=""/>
    <n v="75"/>
    <s v=""/>
    <n v="135"/>
    <n v="5"/>
    <n v="4.8214285714285712"/>
    <n v="5.4"/>
    <s v="CP05.xlsx"/>
    <s v="Lecionada na ESEV"/>
  </r>
  <r>
    <s v="Introdução à Proteção Civil "/>
    <x v="2"/>
    <s v="Geral e científica"/>
    <s v="1.º ano"/>
    <s v="Semestral"/>
    <n v="35"/>
    <s v=""/>
    <n v="46"/>
    <s v=""/>
    <n v="81"/>
    <n v="3"/>
    <n v="2.8928571428571428"/>
    <n v="3.24"/>
    <s v="CP06.xlsx"/>
    <s v="Lecionada na ESEV"/>
  </r>
  <r>
    <s v="Silvicultura Preventiva"/>
    <x v="3"/>
    <s v="Técnica"/>
    <s v="1.º ano"/>
    <s v="Semestral"/>
    <n v="60"/>
    <n v="42"/>
    <n v="75"/>
    <s v=""/>
    <n v="135"/>
    <n v="5"/>
    <n v="4.8214285714285712"/>
    <n v="5.4"/>
    <s v="CP07.xlsx"/>
    <s v="Lecionada na ESAV"/>
  </r>
  <r>
    <s v="Energia"/>
    <x v="4"/>
    <s v="Geral e científica"/>
    <s v="1.º ano"/>
    <s v="Semestral"/>
    <n v="35"/>
    <s v=""/>
    <n v="46"/>
    <s v=""/>
    <n v="81"/>
    <n v="3"/>
    <n v="2.8928571428571428"/>
    <n v="3.24"/>
    <s v="CP08.xlsx"/>
    <s v="Lecionada na ESTGV"/>
  </r>
  <r>
    <s v=""/>
    <x v="2"/>
    <s v="Técnica"/>
    <s v="1.º ano"/>
    <s v="Semestral"/>
    <n v="45"/>
    <n v="31.499999999999996"/>
    <n v="63"/>
    <s v=""/>
    <n v="108"/>
    <n v="4"/>
    <n v="3.8571428571428572"/>
    <n v="4.32"/>
    <s v="CP09.xlsx"/>
    <s v="Lecionada na ESTGV"/>
  </r>
  <r>
    <s v="Agrossistemas e Proteção Florestal "/>
    <x v="3"/>
    <s v="Técnica"/>
    <s v="1.º ano"/>
    <s v="Semestral"/>
    <n v="75"/>
    <n v="52.5"/>
    <n v="87"/>
    <s v=""/>
    <n v="162"/>
    <n v="6"/>
    <n v="5.7857142857142856"/>
    <n v="6.48"/>
    <s v="CP10.xlsx"/>
    <s v="Lecionada na ESAV"/>
  </r>
  <r>
    <s v="Máquinas e Equipamentos"/>
    <x v="3"/>
    <s v="Técnica"/>
    <s v="1.º ano"/>
    <s v="Semestral"/>
    <n v="45"/>
    <n v="31.499999999999996"/>
    <n v="63"/>
    <s v=""/>
    <n v="108"/>
    <n v="4"/>
    <n v="3.8571428571428572"/>
    <n v="4.32"/>
    <s v="CP11.xlsx"/>
    <s v="Lecionada na ESAV"/>
  </r>
  <r>
    <s v="Tecnologias e Proteção Civil "/>
    <x v="5"/>
    <s v="Técnica"/>
    <s v="1.º ano"/>
    <s v="Semestral"/>
    <n v="75"/>
    <n v="52.5"/>
    <n v="87"/>
    <s v=""/>
    <n v="162"/>
    <n v="6"/>
    <n v="5.7857142857142856"/>
    <n v="6.48"/>
    <s v="CP12.xlsx"/>
    <s v="Lecionada na ESAV"/>
  </r>
  <r>
    <s v="Técnicas de Comunicação e Informação I"/>
    <x v="6"/>
    <s v="Técnica"/>
    <s v="1.º ano"/>
    <s v="Semestral"/>
    <n v="50"/>
    <n v="35"/>
    <n v="58"/>
    <s v=""/>
    <n v="108"/>
    <n v="4"/>
    <n v="3.8571428571428572"/>
    <n v="4.32"/>
    <s v="CP13.xlsx"/>
    <s v="Lecionada na ESEV"/>
  </r>
  <r>
    <s v="Ordenamento do Território e Proteção Civil"/>
    <x v="7"/>
    <s v="Técnica"/>
    <s v="1.º ano"/>
    <s v="Semestral"/>
    <n v="35"/>
    <n v="24.5"/>
    <n v="46"/>
    <s v=""/>
    <n v="81"/>
    <n v="3"/>
    <n v="2.8928571428571428"/>
    <n v="3.24"/>
    <s v="CP14.xlsx"/>
    <s v="Lecionada na ESTGV"/>
  </r>
  <r>
    <s v="Fogo Controlado "/>
    <x v="3"/>
    <s v="Técnica"/>
    <s v="2.º ano"/>
    <s v="Semestral"/>
    <n v="50"/>
    <n v="35"/>
    <n v="58"/>
    <s v=""/>
    <n v="108"/>
    <n v="4"/>
    <n v="3.8571428571428572"/>
    <n v="4.32"/>
    <s v="CP15.xlsx"/>
    <s v="Lecionada na ESAV"/>
  </r>
  <r>
    <s v="Combate a Incêndios "/>
    <x v="2"/>
    <s v="Técnica"/>
    <s v="2.º ano"/>
    <s v="Semestral"/>
    <n v="30"/>
    <n v="21"/>
    <n v="51"/>
    <s v=""/>
    <n v="81"/>
    <n v="3"/>
    <n v="2.8928571428571428"/>
    <n v="3.24"/>
    <s v="CP16.xlsx"/>
    <s v="Lecionada na ESAV"/>
  </r>
  <r>
    <s v="Segurança Contra Incêndio em Edifícios"/>
    <x v="8"/>
    <s v="Técnica"/>
    <s v="2.º ano"/>
    <s v="Semestral"/>
    <n v="75"/>
    <n v="52.5"/>
    <n v="87"/>
    <s v=""/>
    <n v="162"/>
    <n v="6"/>
    <n v="5.7857142857142856"/>
    <n v="6.48"/>
    <s v="CP17.xlsx"/>
    <s v="Lecionada na ESTGV"/>
  </r>
  <r>
    <s v="Cheias e Inundações"/>
    <x v="8"/>
    <s v="Técnica"/>
    <s v="2.º ano"/>
    <s v="Semestral"/>
    <n v="45"/>
    <n v="31.499999999999996"/>
    <n v="63"/>
    <s v=""/>
    <n v="108"/>
    <n v="4"/>
    <n v="3.8571428571428572"/>
    <n v="4.32"/>
    <s v="CP18.xlsx"/>
    <s v="Lecionada na ESTGV"/>
  </r>
  <r>
    <s v="Planeamento de Emergência"/>
    <x v="2"/>
    <s v="Técnica"/>
    <s v="2.º ano"/>
    <s v="Semestral"/>
    <n v="35"/>
    <n v="24.5"/>
    <n v="46"/>
    <s v=""/>
    <n v="81"/>
    <n v="3"/>
    <n v="2.8928571428571428"/>
    <n v="3.24"/>
    <s v="CP19.xlsx"/>
    <s v="Lecionada na ESEV"/>
  </r>
  <r>
    <s v="Técnicas de Comunicação e Informação II"/>
    <x v="9"/>
    <s v="Técnica"/>
    <s v="2.º ano"/>
    <s v="Semestral"/>
    <n v="35"/>
    <n v="24.5"/>
    <n v="46"/>
    <s v=""/>
    <n v="81"/>
    <n v="3"/>
    <n v="2.8928571428571428"/>
    <n v="3.24"/>
    <s v="CP20.xlsx"/>
    <s v="Lecionada na ESEV"/>
  </r>
  <r>
    <s v="Primeiros Socorros e Suporte Básico de Vida"/>
    <x v="2"/>
    <s v="Técnica"/>
    <s v="2.º ano"/>
    <s v="Semestral"/>
    <n v="90"/>
    <n v="62.999999999999993"/>
    <n v="99"/>
    <s v=""/>
    <n v="189"/>
    <n v="7"/>
    <n v="6.75"/>
    <n v="7.56"/>
    <s v="CP21.xlsx"/>
    <s v="Lecionada na ESSV"/>
  </r>
  <r>
    <s v="Estágio"/>
    <x v="2"/>
    <s v="Em contexto de trabalho"/>
    <s v="2.º ano"/>
    <s v="Semestral"/>
    <s v=""/>
    <s v=""/>
    <n v="780"/>
    <n v="600"/>
    <n v="780"/>
    <n v="30"/>
    <n v="27.857142857142858"/>
    <n v="31.2"/>
    <s v="CP22.xlsx"/>
    <s v=""/>
  </r>
  <r>
    <s v=""/>
    <x v="10"/>
    <s v=""/>
    <s v=""/>
    <s v=""/>
    <s v=""/>
    <s v=""/>
    <s v=""/>
    <s v=""/>
    <s v=""/>
    <s v=""/>
    <e v="#VALUE!"/>
    <e v="#VALUE!"/>
    <s v=""/>
    <s v=""/>
  </r>
  <r>
    <s v=""/>
    <x v="10"/>
    <s v=""/>
    <s v=""/>
    <s v=""/>
    <s v=""/>
    <s v=""/>
    <s v=""/>
    <s v=""/>
    <s v=""/>
    <s v=""/>
    <e v="#VALUE!"/>
    <e v="#VALUE!"/>
    <s v=""/>
    <s v=""/>
  </r>
  <r>
    <s v=""/>
    <x v="10"/>
    <s v=""/>
    <s v=""/>
    <s v=""/>
    <s v=""/>
    <s v=""/>
    <s v=""/>
    <s v=""/>
    <s v=""/>
    <s v=""/>
    <e v="#VALUE!"/>
    <e v="#VALUE!"/>
    <s v=""/>
    <s v=""/>
  </r>
  <r>
    <s v=""/>
    <x v="10"/>
    <s v=""/>
    <s v=""/>
    <s v=""/>
    <s v=""/>
    <s v=""/>
    <s v=""/>
    <s v=""/>
    <s v=""/>
    <s v=""/>
    <e v="#VALUE!"/>
    <e v="#VALUE!"/>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ela dinâmica3" cacheId="1" applyNumberFormats="0" applyBorderFormats="0" applyFontFormats="0" applyPatternFormats="0" applyAlignmentFormats="0" applyWidthHeightFormats="1" dataCaption="Valores" showMissing="0" updatedVersion="5" minRefreshableVersion="3" useAutoFormatting="1" rowGrandTotals="0" colGrandTotals="0" itemPrintTitles="1" createdVersion="4" indent="0" outline="1" outlineData="1" multipleFieldFilters="0" fieldListSortAscending="1">
  <location ref="A3:B14" firstHeaderRow="1" firstDataRow="1" firstDataCol="1"/>
  <pivotFields count="15">
    <pivotField showAll="0"/>
    <pivotField axis="axisRow" showAll="0" sortType="descending">
      <items count="13">
        <item x="2"/>
        <item x="3"/>
        <item x="8"/>
        <item x="7"/>
        <item x="5"/>
        <item x="4"/>
        <item x="0"/>
        <item x="1"/>
        <item x="6"/>
        <item x="9"/>
        <item x="10"/>
        <item m="1" x="11"/>
        <item t="default"/>
      </items>
    </pivotField>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s>
  <rowFields count="1">
    <field x="1"/>
  </rowFields>
  <rowItems count="11">
    <i>
      <x/>
    </i>
    <i>
      <x v="1"/>
    </i>
    <i>
      <x v="2"/>
    </i>
    <i>
      <x v="3"/>
    </i>
    <i>
      <x v="4"/>
    </i>
    <i>
      <x v="5"/>
    </i>
    <i>
      <x v="6"/>
    </i>
    <i>
      <x v="7"/>
    </i>
    <i>
      <x v="8"/>
    </i>
    <i>
      <x v="9"/>
    </i>
    <i>
      <x v="10"/>
    </i>
  </rowItems>
  <colItems count="1">
    <i/>
  </colItems>
  <dataFields count="1">
    <dataField name="Soma de Créditos_x000a_(10)" fld="1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ela dinâmica2" cacheId="0" dataOnRows="1" applyNumberFormats="0" applyBorderFormats="0" applyFontFormats="0" applyPatternFormats="0" applyAlignmentFormats="0" applyWidthHeightFormats="1" dataCaption="Dados" updatedVersion="5" minRefreshableVersion="3" showMemberPropertyTips="0" useAutoFormatting="1" rowGrandTotals="0" itemPrintTitles="1" createdVersion="4" indent="0" compact="0" compactData="0" gridDropZones="1">
  <location ref="D73:E83" firstHeaderRow="2" firstDataRow="2" firstDataCol="1"/>
  <pivotFields count="15">
    <pivotField compact="0" outline="0" subtotalTop="0" showAll="0" includeNewItemsInFilter="1"/>
    <pivotField axis="axisRow" compact="0" outline="0" subtotalTop="0" showAll="0" includeNewItemsInFilter="1" sortType="ascending">
      <items count="11">
        <item m="1" x="9"/>
        <item x="8"/>
        <item x="7"/>
        <item x="1"/>
        <item x="0"/>
        <item x="4"/>
        <item x="5"/>
        <item x="6"/>
        <item x="3"/>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1"/>
  </rowFields>
  <rowItems count="9">
    <i>
      <x v="1"/>
    </i>
    <i>
      <x v="2"/>
    </i>
    <i>
      <x v="3"/>
    </i>
    <i>
      <x v="4"/>
    </i>
    <i>
      <x v="5"/>
    </i>
    <i>
      <x v="6"/>
    </i>
    <i>
      <x v="7"/>
    </i>
    <i>
      <x v="8"/>
    </i>
    <i>
      <x v="9"/>
    </i>
  </rowItems>
  <colItems count="1">
    <i/>
  </colItems>
  <dataFields count="1">
    <dataField name="Soma de Créditos" fld="10" baseField="1" baseItem="2"/>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00000000}" name="Tabela76" displayName="Tabela76" ref="B11:C21" totalsRowShown="0" headerRowDxfId="106" dataDxfId="105">
  <tableColumns count="2">
    <tableColumn id="1" xr3:uid="{00000000-0010-0000-0000-000001000000}" name="A" dataDxfId="104"/>
    <tableColumn id="2" xr3:uid="{00000000-0010-0000-0000-000002000000}" name="Atividades principais:" dataDxfId="10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01000000}" name="Tabela72" displayName="Tabela72" ref="B6:C18" totalsRowShown="0" headerRowDxfId="102" dataDxfId="101">
  <tableColumns count="2">
    <tableColumn id="1" xr3:uid="{00000000-0010-0000-0100-000001000000}" name="C" dataDxfId="100"/>
    <tableColumn id="2" xr3:uid="{00000000-0010-0000-0100-000002000000}" name="Conhecimentos:" dataDxfId="99"/>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02000000}" name="Tabela74" displayName="Tabela74" ref="E6:F18" totalsRowShown="0" headerRowDxfId="98" dataDxfId="97">
  <tableColumns count="2">
    <tableColumn id="1" xr3:uid="{00000000-0010-0000-0200-000001000000}" name="AP" dataDxfId="96"/>
    <tableColumn id="2" xr3:uid="{00000000-0010-0000-0200-000002000000}" name="Aptidões:" dataDxfId="95"/>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03000000}" name="Tabela75" displayName="Tabela75" ref="H6:I18" totalsRowShown="0" headerRowDxfId="94" dataDxfId="93">
  <tableColumns count="2">
    <tableColumn id="1" xr3:uid="{00000000-0010-0000-0300-000001000000}" name="AT" dataDxfId="92" totalsRowDxfId="91"/>
    <tableColumn id="2" xr3:uid="{00000000-0010-0000-0300-000002000000}" name="Atitudes:" dataDxfId="90" totalsRowDxfId="89"/>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ela6" displayName="Tabela6" ref="B1:P28" totalsRowCount="1" headerRowDxfId="84" dataDxfId="82" totalsRowDxfId="80" headerRowBorderDxfId="83" tableBorderDxfId="81" totalsRowBorderDxfId="79">
  <tableColumns count="15">
    <tableColumn id="1" xr3:uid="{00000000-0010-0000-0400-000001000000}" name="Unidade curricular_x000a_(1)" dataDxfId="78" totalsRowDxfId="77">
      <calculatedColumnFormula>IF(#REF!="","",#REF!)</calculatedColumnFormula>
    </tableColumn>
    <tableColumn id="2" xr3:uid="{00000000-0010-0000-0400-000002000000}" name="Área de educação e formação_x000a_escolher entre as áreas indicadas no Form_D_x000a_(2)" dataDxfId="76" totalsRowDxfId="75">
      <calculatedColumnFormula>IF(#REF!="","",#REF!)</calculatedColumnFormula>
    </tableColumn>
    <tableColumn id="3" xr3:uid="{00000000-0010-0000-0400-000003000000}" name="Componente de formação_x000a_escolher entre as opções_x000a_(3)" totalsRowLabel="Total" dataDxfId="74" totalsRowDxfId="73">
      <calculatedColumnFormula>IF(#REF!="","",#REF!)</calculatedColumnFormula>
    </tableColumn>
    <tableColumn id="12" xr3:uid="{00000000-0010-0000-0400-00000C000000}" name="Ano curricular_x000a_(4)" dataDxfId="72" totalsRowDxfId="71">
      <calculatedColumnFormula>IF(#REF!="","",#REF!)</calculatedColumnFormula>
    </tableColumn>
    <tableColumn id="11" xr3:uid="{00000000-0010-0000-0400-00000B000000}" name="Duração_x000a_(5)" dataDxfId="70" totalsRowDxfId="69">
      <calculatedColumnFormula>IF(#REF!="","",#REF!)</calculatedColumnFormula>
    </tableColumn>
    <tableColumn id="4" xr3:uid="{00000000-0010-0000-0400-000004000000}" name="Horas de contacto_x000a_(6)" totalsRowFunction="sum" dataDxfId="68" totalsRowDxfId="67">
      <calculatedColumnFormula>IF(#REF!="","",#REF!)</calculatedColumnFormula>
    </tableColumn>
    <tableColumn id="5" xr3:uid="{00000000-0010-0000-0400-000005000000}" name="Das quais de aplicação_x000a_(6.1)" totalsRowFunction="sum" dataDxfId="66" totalsRowDxfId="65">
      <calculatedColumnFormula>IF(#REF!="","",#REF!)</calculatedColumnFormula>
    </tableColumn>
    <tableColumn id="9" xr3:uid="{00000000-0010-0000-0400-000009000000}" name="Outras horas de trabalho _x000a_(7)" totalsRowFunction="sum" dataDxfId="64" totalsRowDxfId="63">
      <calculatedColumnFormula>IF(#REF!="","",#REF!)</calculatedColumnFormula>
    </tableColumn>
    <tableColumn id="14" xr3:uid="{00000000-0010-0000-0400-00000E000000}" name="Das quais correspondem apenas ao estágio_x000a_(8)" totalsRowFunction="sum" dataDxfId="62" totalsRowDxfId="61">
      <calculatedColumnFormula>IF(#REF!="","",#REF!)</calculatedColumnFormula>
    </tableColumn>
    <tableColumn id="6" xr3:uid="{00000000-0010-0000-0400-000006000000}" name="Horas de trabalho totais_x000a_(9)=(6)+(7)" totalsRowFunction="sum" dataDxfId="60" totalsRowDxfId="59">
      <calculatedColumnFormula>IF(#REF!="","",#REF!)</calculatedColumnFormula>
    </tableColumn>
    <tableColumn id="7" xr3:uid="{00000000-0010-0000-0400-000007000000}" name="Créditos_x000a_(10)" totalsRowFunction="sum" dataDxfId="58" totalsRowDxfId="57">
      <calculatedColumnFormula>IF(#REF!="","",#REF!)</calculatedColumnFormula>
    </tableColumn>
    <tableColumn id="15" xr3:uid="{00000000-0010-0000-0400-00000F000000}" name="Cálculo adicional 1" dataDxfId="56" totalsRowDxfId="55">
      <calculatedColumnFormula>K2*60/1680</calculatedColumnFormula>
    </tableColumn>
    <tableColumn id="16" xr3:uid="{00000000-0010-0000-0400-000010000000}" name="Cálculo adicional 2" dataDxfId="54" totalsRowDxfId="53">
      <calculatedColumnFormula>K2*60/1500</calculatedColumnFormula>
    </tableColumn>
    <tableColumn id="10" xr3:uid="{00000000-0010-0000-0400-00000A000000}" name="Anexo com o conteúdo programático _x000a_(11)" dataDxfId="52" totalsRowDxfId="51">
      <calculatedColumnFormula>IF(#REF!="","",#REF!)</calculatedColumnFormula>
    </tableColumn>
    <tableColumn id="8" xr3:uid="{00000000-0010-0000-0400-000008000000}" name="Observações_x000a_(12)" dataDxfId="50" totalsRowDxfId="49">
      <calculatedColumnFormula>IF(#REF!="","",#REF!)</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05000000}" name="Tabela77" displayName="Tabela77" ref="C8:M38" totalsRowShown="0" headerRowDxfId="48" dataDxfId="47" tableBorderDxfId="46">
  <tableColumns count="11">
    <tableColumn id="12" xr3:uid="{00000000-0010-0000-0500-00000C000000}" name="Coluna2" dataDxfId="45"/>
    <tableColumn id="1" xr3:uid="{00000000-0010-0000-0500-000001000000}" name="Atividades principais" dataDxfId="44"/>
    <tableColumn id="2" xr3:uid="{00000000-0010-0000-0500-000002000000}" name="A1" dataDxfId="43"/>
    <tableColumn id="3" xr3:uid="{00000000-0010-0000-0500-000003000000}" name="A2" dataDxfId="42"/>
    <tableColumn id="4" xr3:uid="{00000000-0010-0000-0500-000004000000}" name="A3" dataDxfId="41"/>
    <tableColumn id="5" xr3:uid="{00000000-0010-0000-0500-000005000000}" name="A4" dataDxfId="40"/>
    <tableColumn id="6" xr3:uid="{00000000-0010-0000-0500-000006000000}" name="A5" dataDxfId="39"/>
    <tableColumn id="7" xr3:uid="{00000000-0010-0000-0500-000007000000}" name="A6" dataDxfId="38"/>
    <tableColumn id="8" xr3:uid="{00000000-0010-0000-0500-000008000000}" name="A7" dataDxfId="37"/>
    <tableColumn id="9" xr3:uid="{00000000-0010-0000-0500-000009000000}" name="A8" dataDxfId="36"/>
    <tableColumn id="11" xr3:uid="{00000000-0010-0000-0500-00000B000000}" name="Descrição" dataDxfId="35">
      <calculatedColumnFormula>IF(Form_C!C7="","",Form_C!C7)</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Tabela3" displayName="Tabela3" ref="B10:AF32" totalsRowShown="0" headerRowDxfId="34" dataDxfId="32" headerRowBorderDxfId="33" tableBorderDxfId="31">
  <tableColumns count="31">
    <tableColumn id="1" xr3:uid="{00000000-0010-0000-0600-000001000000}" name="Unidades curriculares" dataDxfId="30"/>
    <tableColumn id="2" xr3:uid="{00000000-0010-0000-0600-000002000000}" name="C1" dataDxfId="29"/>
    <tableColumn id="3" xr3:uid="{00000000-0010-0000-0600-000003000000}" name="C2" dataDxfId="28"/>
    <tableColumn id="4" xr3:uid="{00000000-0010-0000-0600-000004000000}" name="C3" dataDxfId="27"/>
    <tableColumn id="5" xr3:uid="{00000000-0010-0000-0600-000005000000}" name="C4" dataDxfId="26"/>
    <tableColumn id="6" xr3:uid="{00000000-0010-0000-0600-000006000000}" name="C5" dataDxfId="25"/>
    <tableColumn id="7" xr3:uid="{00000000-0010-0000-0600-000007000000}" name="C6" dataDxfId="24"/>
    <tableColumn id="8" xr3:uid="{00000000-0010-0000-0600-000008000000}" name="C7" dataDxfId="23"/>
    <tableColumn id="9" xr3:uid="{00000000-0010-0000-0600-000009000000}" name="C8" dataDxfId="22"/>
    <tableColumn id="10" xr3:uid="{00000000-0010-0000-0600-00000A000000}" name="C9" dataDxfId="21"/>
    <tableColumn id="37" xr3:uid="{00000000-0010-0000-0600-000025000000}" name="C10" dataDxfId="20"/>
    <tableColumn id="36" xr3:uid="{00000000-0010-0000-0600-000024000000}" name="C11" dataDxfId="19"/>
    <tableColumn id="12" xr3:uid="{00000000-0010-0000-0600-00000C000000}" name="AP1" dataDxfId="18"/>
    <tableColumn id="13" xr3:uid="{00000000-0010-0000-0600-00000D000000}" name="AP2" dataDxfId="17"/>
    <tableColumn id="14" xr3:uid="{00000000-0010-0000-0600-00000E000000}" name="AP3" dataDxfId="16"/>
    <tableColumn id="15" xr3:uid="{00000000-0010-0000-0600-00000F000000}" name="AP4" dataDxfId="15"/>
    <tableColumn id="16" xr3:uid="{00000000-0010-0000-0600-000010000000}" name="AP5" dataDxfId="14"/>
    <tableColumn id="17" xr3:uid="{00000000-0010-0000-0600-000011000000}" name="AP6" dataDxfId="13"/>
    <tableColumn id="18" xr3:uid="{00000000-0010-0000-0600-000012000000}" name="AP7" dataDxfId="12"/>
    <tableColumn id="19" xr3:uid="{00000000-0010-0000-0600-000013000000}" name="AP8" dataDxfId="11"/>
    <tableColumn id="11" xr3:uid="{00000000-0010-0000-0600-00000B000000}" name="AP9" dataDxfId="10"/>
    <tableColumn id="20" xr3:uid="{00000000-0010-0000-0600-000014000000}" name="AP10" dataDxfId="9"/>
    <tableColumn id="22" xr3:uid="{00000000-0010-0000-0600-000016000000}" name="AT1" dataDxfId="8"/>
    <tableColumn id="23" xr3:uid="{00000000-0010-0000-0600-000017000000}" name="AT2" dataDxfId="7"/>
    <tableColumn id="24" xr3:uid="{00000000-0010-0000-0600-000018000000}" name="AT3" dataDxfId="6"/>
    <tableColumn id="25" xr3:uid="{00000000-0010-0000-0600-000019000000}" name="AT4" dataDxfId="5"/>
    <tableColumn id="26" xr3:uid="{00000000-0010-0000-0600-00001A000000}" name="AT5" dataDxfId="4"/>
    <tableColumn id="27" xr3:uid="{00000000-0010-0000-0600-00001B000000}" name="AT6" dataDxfId="3"/>
    <tableColumn id="28" xr3:uid="{00000000-0010-0000-0600-00001C000000}" name="AT7" dataDxfId="2"/>
    <tableColumn id="29" xr3:uid="{00000000-0010-0000-0600-00001D000000}" name="AT8" dataDxfId="1"/>
    <tableColumn id="30" xr3:uid="{00000000-0010-0000-0600-00001E000000}" name="AT9" dataDxfId="0"/>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lha2">
    <tabColor theme="0" tint="-0.249977111117893"/>
  </sheetPr>
  <dimension ref="A1:C18"/>
  <sheetViews>
    <sheetView zoomScaleSheetLayoutView="100" workbookViewId="0">
      <selection sqref="A1:C2"/>
    </sheetView>
  </sheetViews>
  <sheetFormatPr defaultColWidth="9.08984375" defaultRowHeight="13"/>
  <cols>
    <col min="1" max="1" width="5.6328125" style="1" customWidth="1"/>
    <col min="2" max="2" width="70.36328125" style="1" customWidth="1"/>
    <col min="3" max="3" width="4.453125" style="1" customWidth="1"/>
    <col min="4" max="16384" width="9.08984375" style="1"/>
  </cols>
  <sheetData>
    <row r="1" spans="1:3" ht="12.75" customHeight="1">
      <c r="A1" s="191" t="s">
        <v>87</v>
      </c>
      <c r="B1" s="191"/>
      <c r="C1" s="191"/>
    </row>
    <row r="2" spans="1:3">
      <c r="A2" s="191"/>
      <c r="B2" s="191"/>
      <c r="C2" s="191"/>
    </row>
    <row r="3" spans="1:3">
      <c r="B3" s="11"/>
      <c r="C3" s="23"/>
    </row>
    <row r="4" spans="1:3">
      <c r="B4" s="51" t="s">
        <v>65</v>
      </c>
    </row>
    <row r="5" spans="1:3">
      <c r="B5" s="51" t="s">
        <v>66</v>
      </c>
    </row>
    <row r="6" spans="1:3">
      <c r="B6" s="51" t="s">
        <v>70</v>
      </c>
    </row>
    <row r="7" spans="1:3">
      <c r="B7" s="51" t="s">
        <v>63</v>
      </c>
    </row>
    <row r="8" spans="1:3">
      <c r="B8" s="51" t="s">
        <v>64</v>
      </c>
    </row>
    <row r="9" spans="1:3">
      <c r="B9" s="51" t="s">
        <v>78</v>
      </c>
    </row>
    <row r="10" spans="1:3">
      <c r="B10" s="51" t="s">
        <v>99</v>
      </c>
    </row>
    <row r="11" spans="1:3">
      <c r="B11" s="51" t="s">
        <v>85</v>
      </c>
    </row>
    <row r="12" spans="1:3">
      <c r="B12" s="51" t="s">
        <v>211</v>
      </c>
    </row>
    <row r="13" spans="1:3">
      <c r="B13" s="51" t="s">
        <v>84</v>
      </c>
    </row>
    <row r="14" spans="1:3">
      <c r="B14" s="51" t="s">
        <v>83</v>
      </c>
    </row>
    <row r="15" spans="1:3">
      <c r="B15" s="51" t="s">
        <v>82</v>
      </c>
    </row>
    <row r="16" spans="1:3">
      <c r="B16" s="51" t="s">
        <v>81</v>
      </c>
    </row>
    <row r="17" spans="2:2">
      <c r="B17" s="51" t="s">
        <v>80</v>
      </c>
    </row>
    <row r="18" spans="2:2" ht="39">
      <c r="B18" s="51" t="s">
        <v>100</v>
      </c>
    </row>
  </sheetData>
  <sheetProtection insertRows="0" autoFilter="0"/>
  <mergeCells count="1">
    <mergeCell ref="A1:C2"/>
  </mergeCells>
  <phoneticPr fontId="3" type="noConversion"/>
  <hyperlinks>
    <hyperlink ref="B18" location="Form_O!A1" display="Form_O!A1" xr:uid="{00000000-0004-0000-0000-000000000000}"/>
    <hyperlink ref="B17" location="Form_N!Área_de_Impressão" display="N. Entidades onde decorrerá a formação em contexto de trabalho" xr:uid="{00000000-0004-0000-0000-000001000000}"/>
    <hyperlink ref="B16" location="Form_M!Área_de_Impressão" display="M. Recursos materiais" xr:uid="{00000000-0004-0000-0000-000002000000}"/>
    <hyperlink ref="B15" location="Form_L!Área_de_Impressão" display="L. Afetação do corpo docente" xr:uid="{00000000-0004-0000-0000-000003000000}"/>
    <hyperlink ref="B14" location="Form_K!Área_de_Impressão" display="K. Número máximo de alunos" xr:uid="{00000000-0004-0000-0000-000004000000}"/>
    <hyperlink ref="B13" location="Form_J!Área_de_Impressão" display="J. Condições de ingresso" xr:uid="{00000000-0004-0000-0000-000005000000}"/>
    <hyperlink ref="B12" location="Form_I!Área_de_Impressão" display="I. Pareceres" xr:uid="{00000000-0004-0000-0000-000006000000}"/>
    <hyperlink ref="B11" location="Form_H!Área_de_Impressão" display="H. Fundamentação das necessidades de formação e da criação do curso" xr:uid="{00000000-0004-0000-0000-000007000000}"/>
    <hyperlink ref="B10" location="Form_G!Área_de_Impressão" display="G. Correspondência entre as atividades principais e as unidades curriculares" xr:uid="{00000000-0004-0000-0000-000008000000}"/>
    <hyperlink ref="B9" location="Form_F!Área_de_Impressão" display="F. Correspondência entre as atividades principais e competências" xr:uid="{00000000-0004-0000-0000-000009000000}"/>
    <hyperlink ref="B8" location="Form_E!Área_de_Impressão" display="E. Plano de estudos" xr:uid="{00000000-0004-0000-0000-00000A000000}"/>
    <hyperlink ref="B7" location="Form_D!Área_de_Impressão" display="D. Estrutura curricular" xr:uid="{00000000-0004-0000-0000-00000B000000}"/>
    <hyperlink ref="B6" location="Form_C!Área_de_Impressão" display="C. Referêncial de competências" xr:uid="{00000000-0004-0000-0000-00000C000000}"/>
    <hyperlink ref="B5" location="Form_B!Área_de_Impressão" display="B. Perfil profissional" xr:uid="{00000000-0004-0000-0000-00000D000000}"/>
    <hyperlink ref="B4" location="Form_A!Área_de_Impressão" display="A. Caracterização geral do curso" xr:uid="{00000000-0004-0000-0000-00000E000000}"/>
  </hyperlinks>
  <printOptions horizontalCentered="1"/>
  <pageMargins left="0.74803149606299213" right="0.74803149606299213" top="0.98425196850393704" bottom="0.98425196850393704" header="0" footer="0"/>
  <pageSetup paperSize="9" orientation="portrait"/>
  <headerFooter alignWithMargins="0">
    <oddFooter>&amp;L&amp;8Versão para apresentação à Comissão de Acompanhamento&amp;C&amp;8&amp;D&amp;R&amp;8&amp;A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lha4"/>
  <dimension ref="A1:S32"/>
  <sheetViews>
    <sheetView zoomScale="115" zoomScaleNormal="115" zoomScaleSheetLayoutView="90" zoomScalePageLayoutView="115" workbookViewId="0">
      <selection activeCell="C4" sqref="C4"/>
    </sheetView>
  </sheetViews>
  <sheetFormatPr defaultColWidth="9.08984375" defaultRowHeight="12.5"/>
  <cols>
    <col min="1" max="1" width="2.08984375" style="7" customWidth="1"/>
    <col min="2" max="2" width="3.453125" style="7" customWidth="1"/>
    <col min="3" max="3" width="79.36328125" style="7" customWidth="1"/>
    <col min="4" max="4" width="2.6328125" style="7" customWidth="1"/>
    <col min="5" max="16384" width="9.08984375" style="7"/>
  </cols>
  <sheetData>
    <row r="1" spans="1:6" s="4" customFormat="1" ht="29.25" customHeight="1">
      <c r="A1" s="192" t="s">
        <v>12</v>
      </c>
      <c r="B1" s="193"/>
      <c r="C1" s="193"/>
      <c r="D1" s="194"/>
      <c r="E1" s="14"/>
    </row>
    <row r="2" spans="1:6" s="4" customFormat="1" ht="31.75" customHeight="1">
      <c r="A2" s="76"/>
      <c r="B2" s="76"/>
      <c r="C2" s="190" t="str">
        <f>CONCATENATE([1]Form_A!C4,IF([1]Form_A!C7="",""," - "),[1]Form_A!C7)</f>
        <v>Instituto Politécnico de Viseu - Escola Superior Agrária de Viseu; Escola Superior de Tecnologia e Gestão de Viseu; Escola Superior de Saúde de Viseu;  Escola Superior de Educação de Viseu</v>
      </c>
      <c r="D2" s="18"/>
    </row>
    <row r="3" spans="1:6" s="5" customFormat="1" ht="13.5" customHeight="1">
      <c r="A3" s="76"/>
      <c r="B3" s="78"/>
      <c r="C3" s="77" t="s">
        <v>217</v>
      </c>
      <c r="D3" s="70"/>
    </row>
    <row r="4" spans="1:6" s="5" customFormat="1" ht="13.5" customHeight="1">
      <c r="A4" s="76"/>
      <c r="B4" s="79"/>
      <c r="C4" s="224" t="s">
        <v>310</v>
      </c>
      <c r="D4" s="19"/>
    </row>
    <row r="5" spans="1:6">
      <c r="A5" s="71"/>
    </row>
    <row r="6" spans="1:6" ht="13">
      <c r="C6" s="68" t="s">
        <v>218</v>
      </c>
    </row>
    <row r="7" spans="1:6" ht="75.5" customHeight="1">
      <c r="C7" s="30" t="s">
        <v>283</v>
      </c>
      <c r="E7" s="72"/>
    </row>
    <row r="8" spans="1:6" ht="13">
      <c r="C8" s="67" t="s">
        <v>219</v>
      </c>
    </row>
    <row r="9" spans="1:6" ht="68" customHeight="1">
      <c r="C9" s="30" t="s">
        <v>284</v>
      </c>
      <c r="E9" s="8"/>
      <c r="F9" s="8"/>
    </row>
    <row r="10" spans="1:6" ht="13">
      <c r="E10" s="8"/>
      <c r="F10" s="8"/>
    </row>
    <row r="11" spans="1:6" s="4" customFormat="1" ht="13">
      <c r="B11" s="73" t="s">
        <v>58</v>
      </c>
      <c r="C11" s="34" t="s">
        <v>8</v>
      </c>
      <c r="F11" s="8"/>
    </row>
    <row r="12" spans="1:6" s="8" customFormat="1" ht="26">
      <c r="B12" s="92" t="s">
        <v>13</v>
      </c>
      <c r="C12" s="30" t="s">
        <v>252</v>
      </c>
      <c r="D12" s="29"/>
      <c r="E12" s="167"/>
    </row>
    <row r="13" spans="1:6" s="8" customFormat="1" ht="26">
      <c r="B13" s="92" t="s">
        <v>14</v>
      </c>
      <c r="C13" s="30" t="s">
        <v>253</v>
      </c>
      <c r="D13" s="25"/>
      <c r="E13" s="167"/>
    </row>
    <row r="14" spans="1:6" s="8" customFormat="1" ht="15.5">
      <c r="B14" s="92" t="s">
        <v>86</v>
      </c>
      <c r="C14" s="30" t="s">
        <v>254</v>
      </c>
      <c r="E14" s="166"/>
    </row>
    <row r="15" spans="1:6" s="8" customFormat="1" ht="15.5">
      <c r="B15" s="92" t="s">
        <v>15</v>
      </c>
      <c r="C15" s="30" t="s">
        <v>255</v>
      </c>
      <c r="E15" s="166"/>
    </row>
    <row r="16" spans="1:6" s="8" customFormat="1" ht="15.5">
      <c r="B16" s="92" t="s">
        <v>16</v>
      </c>
      <c r="C16" s="30" t="s">
        <v>256</v>
      </c>
      <c r="E16" s="166"/>
    </row>
    <row r="17" spans="2:19" s="8" customFormat="1" ht="15.5">
      <c r="B17" s="92" t="s">
        <v>17</v>
      </c>
      <c r="C17" s="30" t="s">
        <v>257</v>
      </c>
      <c r="E17" s="166"/>
    </row>
    <row r="18" spans="2:19" s="8" customFormat="1" ht="26">
      <c r="B18" s="92" t="s">
        <v>18</v>
      </c>
      <c r="C18" s="30" t="s">
        <v>277</v>
      </c>
      <c r="E18" s="166"/>
    </row>
    <row r="19" spans="2:19" s="8" customFormat="1" ht="13">
      <c r="B19" s="92" t="s">
        <v>19</v>
      </c>
      <c r="C19" s="30" t="s">
        <v>258</v>
      </c>
    </row>
    <row r="20" spans="2:19" s="8" customFormat="1" ht="13">
      <c r="B20" s="92" t="s">
        <v>20</v>
      </c>
      <c r="C20" s="30"/>
      <c r="G20" s="168"/>
      <c r="H20" s="168"/>
      <c r="I20" s="168"/>
      <c r="J20" s="168"/>
      <c r="K20" s="168"/>
      <c r="L20" s="168"/>
      <c r="M20" s="168"/>
      <c r="N20" s="168"/>
      <c r="O20" s="168"/>
      <c r="P20" s="168"/>
      <c r="Q20" s="168"/>
      <c r="R20" s="168"/>
      <c r="S20" s="168"/>
    </row>
    <row r="21" spans="2:19" s="8" customFormat="1" ht="13">
      <c r="B21" s="92" t="s">
        <v>21</v>
      </c>
      <c r="C21" s="30"/>
      <c r="G21" s="170"/>
      <c r="H21" s="170"/>
      <c r="I21" s="170"/>
      <c r="J21" s="170"/>
      <c r="K21" s="170"/>
      <c r="L21" s="170"/>
      <c r="M21" s="170"/>
      <c r="N21" s="170"/>
      <c r="O21" s="168"/>
      <c r="P21" s="168"/>
      <c r="Q21" s="168"/>
      <c r="R21" s="168"/>
      <c r="S21" s="168"/>
    </row>
    <row r="22" spans="2:19" ht="13">
      <c r="B22" s="15"/>
    </row>
    <row r="23" spans="2:19" ht="42" customHeight="1"/>
    <row r="24" spans="2:19" ht="39">
      <c r="C24" s="81" t="s">
        <v>72</v>
      </c>
    </row>
    <row r="28" spans="2:19">
      <c r="F28" s="169"/>
    </row>
    <row r="29" spans="2:19">
      <c r="F29" s="169"/>
    </row>
    <row r="30" spans="2:19">
      <c r="F30" s="169"/>
    </row>
    <row r="32" spans="2:19" ht="13">
      <c r="F32" s="8"/>
    </row>
  </sheetData>
  <mergeCells count="1">
    <mergeCell ref="A1:D1"/>
  </mergeCells>
  <printOptions horizontalCentered="1"/>
  <pageMargins left="0.74803149606299213" right="0.74803149606299213" top="0.98425196850393704" bottom="0.98425196850393704" header="0" footer="0"/>
  <pageSetup paperSize="9" orientation="portrait" r:id="rId1"/>
  <headerFooter alignWithMargins="0">
    <oddFooter>&amp;L&amp;8Versão para apresentação à Comissão de Acompanhamento&amp;C&amp;8&amp;D&amp;R&amp;8&amp;A</oddFooter>
  </headerFooter>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lha5"/>
  <dimension ref="A1:I40"/>
  <sheetViews>
    <sheetView view="pageBreakPreview" zoomScale="115" zoomScaleNormal="85" zoomScaleSheetLayoutView="115" workbookViewId="0">
      <pane ySplit="6" topLeftCell="A7" activePane="bottomLeft" state="frozen"/>
      <selection pane="bottomLeft" activeCell="D7" sqref="D7"/>
    </sheetView>
  </sheetViews>
  <sheetFormatPr defaultColWidth="9.08984375" defaultRowHeight="12.5"/>
  <cols>
    <col min="1" max="1" width="1.36328125" style="7" customWidth="1"/>
    <col min="2" max="2" width="4" style="7" bestFit="1" customWidth="1"/>
    <col min="3" max="3" width="41.6328125" style="7" customWidth="1"/>
    <col min="4" max="4" width="2.36328125" style="7" customWidth="1"/>
    <col min="5" max="5" width="4.453125" style="7" customWidth="1"/>
    <col min="6" max="6" width="40.6328125" style="7" customWidth="1"/>
    <col min="7" max="7" width="2.08984375" style="7" customWidth="1"/>
    <col min="8" max="8" width="4.08984375" style="7" customWidth="1"/>
    <col min="9" max="9" width="40.6328125" style="7" customWidth="1"/>
    <col min="10" max="16384" width="9.08984375" style="7"/>
  </cols>
  <sheetData>
    <row r="1" spans="1:9" s="4" customFormat="1" ht="14.5">
      <c r="A1" s="195" t="s">
        <v>69</v>
      </c>
      <c r="B1" s="196"/>
      <c r="C1" s="196"/>
      <c r="D1" s="196"/>
      <c r="E1" s="196"/>
      <c r="F1" s="196"/>
      <c r="G1" s="196"/>
      <c r="H1" s="196"/>
      <c r="I1" s="197"/>
    </row>
    <row r="2" spans="1:9" s="4" customFormat="1" ht="14.4" customHeight="1">
      <c r="A2" s="75" t="e">
        <f>CONCATENATE(#REF!,IF(#REF!="",""," - "),#REF!)</f>
        <v>#REF!</v>
      </c>
      <c r="B2" s="17"/>
      <c r="C2" s="17"/>
      <c r="D2" s="17"/>
      <c r="E2" s="17"/>
      <c r="F2" s="17"/>
      <c r="G2" s="17"/>
      <c r="H2" s="17"/>
      <c r="I2" s="20"/>
    </row>
    <row r="3" spans="1:9" s="5" customFormat="1" ht="13">
      <c r="A3" s="62"/>
      <c r="B3" s="21"/>
      <c r="C3" s="65" t="s">
        <v>217</v>
      </c>
      <c r="D3" s="224" t="s">
        <v>310</v>
      </c>
      <c r="E3" s="63"/>
      <c r="F3" s="63"/>
      <c r="G3" s="63"/>
      <c r="H3" s="63"/>
      <c r="I3" s="64"/>
    </row>
    <row r="4" spans="1:9">
      <c r="A4" s="71"/>
    </row>
    <row r="5" spans="1:9" s="4" customFormat="1" ht="13">
      <c r="B5" s="10"/>
      <c r="C5" s="198" t="s">
        <v>22</v>
      </c>
      <c r="D5" s="198"/>
      <c r="E5" s="198"/>
      <c r="F5" s="198"/>
      <c r="G5" s="198"/>
      <c r="H5" s="198"/>
      <c r="I5" s="198"/>
    </row>
    <row r="6" spans="1:9" s="4" customFormat="1" ht="13">
      <c r="B6" s="4" t="s">
        <v>55</v>
      </c>
      <c r="C6" s="33" t="s">
        <v>237</v>
      </c>
      <c r="E6" s="4" t="s">
        <v>56</v>
      </c>
      <c r="F6" s="33" t="s">
        <v>238</v>
      </c>
      <c r="G6" s="34"/>
      <c r="H6" s="4" t="s">
        <v>57</v>
      </c>
      <c r="I6" s="33" t="s">
        <v>239</v>
      </c>
    </row>
    <row r="7" spans="1:9" s="4" customFormat="1" ht="39">
      <c r="B7" s="91" t="s">
        <v>23</v>
      </c>
      <c r="C7" s="30" t="s">
        <v>259</v>
      </c>
      <c r="E7" s="91" t="s">
        <v>29</v>
      </c>
      <c r="F7" s="30" t="s">
        <v>270</v>
      </c>
      <c r="G7" s="12"/>
      <c r="H7" s="91" t="s">
        <v>33</v>
      </c>
      <c r="I7" s="30" t="s">
        <v>274</v>
      </c>
    </row>
    <row r="8" spans="1:9" s="4" customFormat="1" ht="39">
      <c r="B8" s="91" t="s">
        <v>24</v>
      </c>
      <c r="C8" s="30" t="s">
        <v>260</v>
      </c>
      <c r="E8" s="91" t="s">
        <v>30</v>
      </c>
      <c r="F8" s="30" t="s">
        <v>285</v>
      </c>
      <c r="H8" s="91" t="s">
        <v>34</v>
      </c>
      <c r="I8" s="30" t="s">
        <v>275</v>
      </c>
    </row>
    <row r="9" spans="1:9" s="4" customFormat="1" ht="65">
      <c r="B9" s="91" t="s">
        <v>25</v>
      </c>
      <c r="C9" s="30" t="s">
        <v>261</v>
      </c>
      <c r="D9" s="180"/>
      <c r="E9" s="91" t="s">
        <v>31</v>
      </c>
      <c r="F9" s="30" t="s">
        <v>251</v>
      </c>
      <c r="H9" s="91" t="s">
        <v>35</v>
      </c>
      <c r="I9" s="30" t="s">
        <v>276</v>
      </c>
    </row>
    <row r="10" spans="1:9" s="4" customFormat="1" ht="52">
      <c r="B10" s="91" t="s">
        <v>26</v>
      </c>
      <c r="C10" s="30" t="s">
        <v>262</v>
      </c>
      <c r="D10" s="8"/>
      <c r="E10" s="91" t="s">
        <v>32</v>
      </c>
      <c r="F10" s="30" t="s">
        <v>271</v>
      </c>
      <c r="H10" s="91" t="s">
        <v>36</v>
      </c>
      <c r="I10" s="30" t="s">
        <v>286</v>
      </c>
    </row>
    <row r="11" spans="1:9" s="4" customFormat="1" ht="39">
      <c r="B11" s="91" t="s">
        <v>27</v>
      </c>
      <c r="C11" s="30" t="s">
        <v>263</v>
      </c>
      <c r="D11" s="8"/>
      <c r="E11" s="91" t="s">
        <v>43</v>
      </c>
      <c r="F11" s="30" t="s">
        <v>250</v>
      </c>
      <c r="H11" s="91" t="s">
        <v>37</v>
      </c>
      <c r="I11" s="30" t="s">
        <v>278</v>
      </c>
    </row>
    <row r="12" spans="1:9" s="4" customFormat="1" ht="39">
      <c r="B12" s="91" t="s">
        <v>28</v>
      </c>
      <c r="C12" s="30" t="s">
        <v>264</v>
      </c>
      <c r="D12" s="8"/>
      <c r="E12" s="91" t="s">
        <v>44</v>
      </c>
      <c r="F12" s="30" t="s">
        <v>272</v>
      </c>
      <c r="H12" s="91" t="s">
        <v>38</v>
      </c>
      <c r="I12" s="30" t="s">
        <v>279</v>
      </c>
    </row>
    <row r="13" spans="1:9" s="8" customFormat="1" ht="26">
      <c r="B13" s="91" t="s">
        <v>39</v>
      </c>
      <c r="C13" s="30" t="s">
        <v>265</v>
      </c>
      <c r="E13" s="91" t="s">
        <v>45</v>
      </c>
      <c r="F13" s="30" t="s">
        <v>273</v>
      </c>
      <c r="H13" s="91" t="s">
        <v>49</v>
      </c>
      <c r="I13" s="30" t="s">
        <v>280</v>
      </c>
    </row>
    <row r="14" spans="1:9" s="4" customFormat="1" ht="39">
      <c r="B14" s="91" t="s">
        <v>40</v>
      </c>
      <c r="C14" s="30" t="s">
        <v>266</v>
      </c>
      <c r="D14" s="8"/>
      <c r="E14" s="91" t="s">
        <v>46</v>
      </c>
      <c r="F14" s="30" t="s">
        <v>244</v>
      </c>
      <c r="H14" s="91" t="s">
        <v>50</v>
      </c>
      <c r="I14" s="30" t="s">
        <v>281</v>
      </c>
    </row>
    <row r="15" spans="1:9" s="4" customFormat="1" ht="39">
      <c r="B15" s="91" t="s">
        <v>41</v>
      </c>
      <c r="C15" s="30" t="s">
        <v>267</v>
      </c>
      <c r="D15" s="8"/>
      <c r="E15" s="91" t="s">
        <v>47</v>
      </c>
      <c r="F15" s="30" t="s">
        <v>248</v>
      </c>
      <c r="H15" s="91" t="s">
        <v>51</v>
      </c>
      <c r="I15" s="30" t="s">
        <v>282</v>
      </c>
    </row>
    <row r="16" spans="1:9" s="4" customFormat="1" ht="65">
      <c r="B16" s="91" t="s">
        <v>42</v>
      </c>
      <c r="C16" s="30" t="s">
        <v>268</v>
      </c>
      <c r="D16" s="8"/>
      <c r="E16" s="91" t="s">
        <v>48</v>
      </c>
      <c r="F16" s="30" t="s">
        <v>287</v>
      </c>
      <c r="H16" s="91" t="s">
        <v>52</v>
      </c>
      <c r="I16" s="30"/>
    </row>
    <row r="17" spans="2:9" s="8" customFormat="1" ht="52">
      <c r="B17" s="91" t="s">
        <v>247</v>
      </c>
      <c r="C17" s="30" t="s">
        <v>269</v>
      </c>
      <c r="E17" s="91" t="s">
        <v>245</v>
      </c>
      <c r="F17" s="30"/>
      <c r="H17" s="91" t="s">
        <v>246</v>
      </c>
      <c r="I17" s="30"/>
    </row>
    <row r="18" spans="2:9" s="4" customFormat="1" ht="13">
      <c r="B18" s="91"/>
      <c r="C18" s="30"/>
      <c r="D18" s="8"/>
      <c r="E18" s="91"/>
      <c r="F18" s="30"/>
      <c r="G18" s="36"/>
      <c r="H18" s="91"/>
      <c r="I18" s="179"/>
    </row>
    <row r="19" spans="2:9" s="4" customFormat="1" ht="13">
      <c r="B19" s="91"/>
      <c r="C19" s="8"/>
      <c r="D19" s="35"/>
      <c r="E19" s="91"/>
      <c r="G19" s="36"/>
      <c r="H19" s="36"/>
      <c r="I19" s="8"/>
    </row>
    <row r="20" spans="2:9" s="4" customFormat="1" ht="78">
      <c r="B20" s="91"/>
      <c r="C20" s="74" t="s">
        <v>73</v>
      </c>
      <c r="D20" s="35"/>
      <c r="E20" s="91"/>
      <c r="F20" s="74" t="s">
        <v>74</v>
      </c>
      <c r="G20" s="36"/>
      <c r="I20" s="74" t="s">
        <v>75</v>
      </c>
    </row>
    <row r="21" spans="2:9" s="4" customFormat="1" ht="13">
      <c r="B21" s="8"/>
      <c r="D21" s="35"/>
      <c r="E21" s="91"/>
      <c r="G21" s="36"/>
    </row>
    <row r="22" spans="2:9" s="4" customFormat="1" ht="13">
      <c r="D22" s="35"/>
      <c r="E22" s="91"/>
      <c r="F22" s="8"/>
      <c r="G22" s="36"/>
      <c r="H22" s="8"/>
    </row>
    <row r="23" spans="2:9" s="4" customFormat="1" ht="13">
      <c r="B23" s="10"/>
      <c r="C23" s="8"/>
      <c r="D23" s="35"/>
      <c r="E23" s="13"/>
      <c r="F23" s="26"/>
      <c r="G23" s="36"/>
      <c r="I23" s="8"/>
    </row>
    <row r="24" spans="2:9" s="4" customFormat="1" ht="13">
      <c r="D24" s="35"/>
      <c r="E24" s="36"/>
      <c r="F24" s="8"/>
      <c r="G24" s="36"/>
      <c r="H24" s="8"/>
    </row>
    <row r="25" spans="2:9" s="8" customFormat="1" ht="13">
      <c r="D25" s="35"/>
      <c r="E25" s="4"/>
      <c r="F25" s="4"/>
      <c r="G25" s="36"/>
      <c r="H25" s="4"/>
    </row>
    <row r="26" spans="2:9" s="4" customFormat="1" ht="13">
      <c r="D26" s="35"/>
      <c r="F26" s="8"/>
      <c r="G26" s="36"/>
      <c r="H26" s="8"/>
    </row>
    <row r="27" spans="2:9" s="8" customFormat="1" ht="13">
      <c r="D27" s="35"/>
      <c r="F27" s="4"/>
      <c r="G27" s="36"/>
      <c r="H27" s="4"/>
    </row>
    <row r="28" spans="2:9" s="4" customFormat="1" ht="13">
      <c r="D28" s="35"/>
      <c r="E28" s="26"/>
      <c r="F28" s="8"/>
      <c r="G28" s="36"/>
      <c r="H28" s="8"/>
    </row>
    <row r="29" spans="2:9" s="8" customFormat="1" ht="13">
      <c r="F29" s="4"/>
      <c r="G29" s="4"/>
      <c r="H29" s="4"/>
    </row>
    <row r="30" spans="2:9" s="4" customFormat="1" ht="13">
      <c r="F30" s="8"/>
      <c r="G30" s="24"/>
      <c r="H30" s="8"/>
    </row>
    <row r="31" spans="2:9" s="8" customFormat="1" ht="13">
      <c r="F31" s="4"/>
      <c r="H31" s="4"/>
    </row>
    <row r="32" spans="2:9" s="4" customFormat="1" ht="13">
      <c r="D32" s="26"/>
      <c r="F32" s="7"/>
      <c r="H32" s="7"/>
    </row>
    <row r="33" spans="3:9" s="8" customFormat="1" ht="13">
      <c r="C33" s="7"/>
      <c r="F33" s="7"/>
      <c r="H33" s="7"/>
      <c r="I33" s="7"/>
    </row>
    <row r="34" spans="3:9" s="4" customFormat="1" ht="13">
      <c r="C34" s="7"/>
      <c r="D34" s="8"/>
      <c r="F34" s="7"/>
      <c r="H34" s="7"/>
      <c r="I34" s="7"/>
    </row>
    <row r="35" spans="3:9" ht="13">
      <c r="D35" s="8"/>
      <c r="E35" s="8"/>
      <c r="G35" s="8"/>
    </row>
    <row r="36" spans="3:9" ht="13">
      <c r="D36" s="8"/>
      <c r="E36" s="4"/>
      <c r="G36" s="4"/>
    </row>
    <row r="37" spans="3:9" ht="13">
      <c r="D37" s="8"/>
      <c r="G37" s="8"/>
    </row>
    <row r="38" spans="3:9" ht="13">
      <c r="D38" s="8"/>
      <c r="G38" s="4"/>
    </row>
    <row r="39" spans="3:9" ht="13">
      <c r="D39" s="8"/>
      <c r="G39" s="8"/>
    </row>
    <row r="40" spans="3:9" ht="13">
      <c r="D40" s="8"/>
      <c r="G40" s="4"/>
    </row>
  </sheetData>
  <sheetProtection formatCells="0" formatColumns="0" formatRows="0" insertColumns="0" insertRows="0" insertHyperlinks="0" deleteColumns="0" deleteRows="0" sort="0" autoFilter="0" pivotTables="0"/>
  <mergeCells count="2">
    <mergeCell ref="A1:I1"/>
    <mergeCell ref="C5:I5"/>
  </mergeCells>
  <printOptions horizontalCentered="1"/>
  <pageMargins left="0.74803149606299213" right="0.74803149606299213" top="0.98425196850393704" bottom="0.98425196850393704" header="0" footer="0"/>
  <pageSetup paperSize="9" scale="61" orientation="portrait" r:id="rId1"/>
  <headerFooter alignWithMargins="0">
    <oddFooter>&amp;L&amp;8Versão para apresentação à Comissão de Acompanhamento&amp;C&amp;8&amp;D&amp;R&amp;8&amp;A</oddFooter>
  </headerFooter>
  <tableParts count="3">
    <tablePart r:id="rId2"/>
    <tablePart r:id="rId3"/>
    <tablePart r:id="rId4"/>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lha6"/>
  <dimension ref="A1:H146"/>
  <sheetViews>
    <sheetView zoomScaleSheetLayoutView="90" workbookViewId="0">
      <selection activeCell="B4" sqref="B4"/>
    </sheetView>
  </sheetViews>
  <sheetFormatPr defaultColWidth="9.08984375" defaultRowHeight="13"/>
  <cols>
    <col min="1" max="1" width="4.36328125" style="84" customWidth="1"/>
    <col min="2" max="2" width="69.6328125" style="84" customWidth="1"/>
    <col min="3" max="3" width="9.453125" style="84" customWidth="1"/>
    <col min="4" max="4" width="16.453125" style="84" bestFit="1" customWidth="1"/>
    <col min="5" max="5" width="3.36328125" style="84" customWidth="1"/>
    <col min="6" max="6" width="3.6328125" style="84" customWidth="1"/>
    <col min="7" max="16384" width="9.08984375" style="84"/>
  </cols>
  <sheetData>
    <row r="1" spans="1:6" ht="30" customHeight="1">
      <c r="A1" s="199" t="s">
        <v>53</v>
      </c>
      <c r="B1" s="200"/>
      <c r="C1" s="200"/>
      <c r="D1" s="200"/>
      <c r="E1" s="201"/>
      <c r="F1" s="132"/>
    </row>
    <row r="2" spans="1:6">
      <c r="A2" s="75" t="e">
        <f>CONCATENATE(#REF!,IF(#REF!="",""," - "),#REF!)</f>
        <v>#REF!</v>
      </c>
      <c r="B2" s="76"/>
      <c r="C2" s="76"/>
      <c r="D2" s="76"/>
      <c r="E2" s="86"/>
    </row>
    <row r="3" spans="1:6" s="88" customFormat="1" ht="13.5" customHeight="1">
      <c r="A3" s="87" t="s">
        <v>217</v>
      </c>
      <c r="B3" s="78"/>
      <c r="C3" s="202"/>
      <c r="D3" s="202"/>
      <c r="E3" s="203"/>
    </row>
    <row r="4" spans="1:6" s="88" customFormat="1" ht="13.5" customHeight="1">
      <c r="A4" s="89"/>
      <c r="B4" s="224" t="s">
        <v>310</v>
      </c>
      <c r="C4" s="80"/>
      <c r="D4" s="80"/>
      <c r="E4" s="90"/>
    </row>
    <row r="5" spans="1:6">
      <c r="A5" s="133"/>
      <c r="B5" s="205" t="s">
        <v>62</v>
      </c>
      <c r="C5" s="205"/>
      <c r="D5" s="205"/>
      <c r="E5" s="134"/>
    </row>
    <row r="6" spans="1:6">
      <c r="A6" s="133"/>
      <c r="B6" s="205"/>
      <c r="C6" s="205"/>
      <c r="D6" s="205"/>
      <c r="E6" s="134"/>
    </row>
    <row r="7" spans="1:6">
      <c r="A7" s="133"/>
      <c r="B7" s="204" t="str">
        <f>IF(AND(C10&gt;0,D21&lt;100%,C21&lt;120),"Os créditos indicados para as áreas de educação e formação ainda não totalizam 120","")</f>
        <v/>
      </c>
      <c r="C7" s="204"/>
      <c r="D7" s="204"/>
      <c r="E7" s="134"/>
    </row>
    <row r="8" spans="1:6">
      <c r="A8" s="133"/>
      <c r="B8" s="204" t="str">
        <f>IF(AND(C10&gt;0,D21&gt;100%,C21&gt;120),"Os créditos indicados para as áreas de educação e formação têm de totalizar apenas 120","")</f>
        <v/>
      </c>
      <c r="C8" s="204"/>
      <c r="D8" s="204"/>
      <c r="E8" s="134"/>
    </row>
    <row r="9" spans="1:6" ht="36.75" customHeight="1">
      <c r="A9" s="133"/>
      <c r="B9" s="155" t="s">
        <v>220</v>
      </c>
      <c r="C9" s="156" t="s">
        <v>1</v>
      </c>
      <c r="D9" s="157" t="s">
        <v>2</v>
      </c>
      <c r="E9" s="134"/>
    </row>
    <row r="10" spans="1:6" ht="13.5" customHeight="1">
      <c r="A10" s="133"/>
      <c r="B10" s="161" t="str">
        <f>IF(Form_D_PTable!A4="","",Form_D_PTable!A4)</f>
        <v>861 - Proteção de pessoas e bens</v>
      </c>
      <c r="C10" s="162">
        <f>IF(Form_D_PTable!B4=0,"",Form_D_PTable!B4)</f>
        <v>57</v>
      </c>
      <c r="D10" s="163">
        <f>IF(Form_D_PTable!C4="","",Form_D_PTable!C4)</f>
        <v>0.47499999999999998</v>
      </c>
      <c r="E10" s="134"/>
    </row>
    <row r="11" spans="1:6">
      <c r="A11" s="133"/>
      <c r="B11" s="161" t="str">
        <f>IF(Form_D_PTable!A5="","",Form_D_PTable!A5)</f>
        <v>623 - Silvicultura e caça</v>
      </c>
      <c r="C11" s="162">
        <f>IF(Form_D_PTable!B5=0,"",Form_D_PTable!B5)</f>
        <v>19</v>
      </c>
      <c r="D11" s="163">
        <f>IF(Form_D_PTable!C5="","",Form_D_PTable!C5)</f>
        <v>0.15833333333333333</v>
      </c>
      <c r="E11" s="134"/>
    </row>
    <row r="12" spans="1:6">
      <c r="A12" s="133"/>
      <c r="B12" s="161" t="str">
        <f>IF(Form_D_PTable!A6="","",Form_D_PTable!A6)</f>
        <v>582 - Construção civil e engenharia civil</v>
      </c>
      <c r="C12" s="162">
        <f>IF(Form_D_PTable!B6=0,"",Form_D_PTable!B6)</f>
        <v>10</v>
      </c>
      <c r="D12" s="163">
        <f>IF(Form_D_PTable!C6="","",Form_D_PTable!C6)</f>
        <v>8.3333333333333329E-2</v>
      </c>
      <c r="E12" s="134"/>
    </row>
    <row r="13" spans="1:6">
      <c r="A13" s="133"/>
      <c r="B13" s="161" t="str">
        <f>IF(Form_D_PTable!A7="","",Form_D_PTable!A7)</f>
        <v>581 - Arquitetura e urbanismo</v>
      </c>
      <c r="C13" s="162">
        <f>IF(Form_D_PTable!B7=0,"",Form_D_PTable!B7)</f>
        <v>3</v>
      </c>
      <c r="D13" s="163">
        <f>IF(Form_D_PTable!C7="","",Form_D_PTable!C7)</f>
        <v>2.5000000000000001E-2</v>
      </c>
      <c r="E13" s="134"/>
    </row>
    <row r="14" spans="1:6">
      <c r="A14" s="133"/>
      <c r="B14" s="161" t="str">
        <f>IF(Form_D_PTable!A8="","",Form_D_PTable!A8)</f>
        <v>529 - Engenharia e técnicas afins - programas não classificados noutra área de formação</v>
      </c>
      <c r="C14" s="162">
        <f>IF(Form_D_PTable!B8=0,"",Form_D_PTable!B8)</f>
        <v>6</v>
      </c>
      <c r="D14" s="163">
        <f>IF(Form_D_PTable!C8="","",Form_D_PTable!C8)</f>
        <v>0.05</v>
      </c>
      <c r="E14" s="134"/>
    </row>
    <row r="15" spans="1:6">
      <c r="A15" s="133"/>
      <c r="B15" s="161" t="str">
        <f>IF(Form_D_PTable!A9="","",Form_D_PTable!A9)</f>
        <v>522 - Eletricidade e energia</v>
      </c>
      <c r="C15" s="162">
        <f>IF(Form_D_PTable!B9=0,"",Form_D_PTable!B9)</f>
        <v>3</v>
      </c>
      <c r="D15" s="163">
        <f>IF(Form_D_PTable!C9="","",Form_D_PTable!C9)</f>
        <v>2.5000000000000001E-2</v>
      </c>
      <c r="E15" s="134"/>
    </row>
    <row r="16" spans="1:6">
      <c r="A16" s="133"/>
      <c r="B16" s="161" t="str">
        <f>IF(Form_D_PTable!A10="","",Form_D_PTable!A10)</f>
        <v>460 - Matemática e estatística</v>
      </c>
      <c r="C16" s="162">
        <f>IF(Form_D_PTable!B10=0,"",Form_D_PTable!B10)</f>
        <v>5</v>
      </c>
      <c r="D16" s="163">
        <f>IF(Form_D_PTable!C10="","",Form_D_PTable!C10)</f>
        <v>4.1666666666666664E-2</v>
      </c>
      <c r="E16" s="134"/>
    </row>
    <row r="17" spans="1:5">
      <c r="A17" s="133"/>
      <c r="B17" s="161" t="str">
        <f>IF(Form_D_PTable!A11="","",Form_D_PTable!A11)</f>
        <v>443 - Ciências da terra</v>
      </c>
      <c r="C17" s="162">
        <f>IF(Form_D_PTable!B11=0,"",Form_D_PTable!B11)</f>
        <v>10</v>
      </c>
      <c r="D17" s="163">
        <f>IF(Form_D_PTable!C11="","",Form_D_PTable!C11)</f>
        <v>8.3333333333333329E-2</v>
      </c>
      <c r="E17" s="69">
        <v>120</v>
      </c>
    </row>
    <row r="18" spans="1:5">
      <c r="A18" s="133"/>
      <c r="B18" s="161" t="str">
        <f>IF(Form_D_PTable!A12="","",Form_D_PTable!A12)</f>
        <v>321 - Jornalismo e reportagem</v>
      </c>
      <c r="C18" s="162">
        <f>IF(Form_D_PTable!B12=0,"",Form_D_PTable!B12)</f>
        <v>4</v>
      </c>
      <c r="D18" s="163">
        <f>IF(Form_D_PTable!C12="","",Form_D_PTable!C12)</f>
        <v>3.3333333333333333E-2</v>
      </c>
      <c r="E18" s="134"/>
    </row>
    <row r="19" spans="1:5">
      <c r="A19" s="133"/>
      <c r="B19" s="161" t="str">
        <f>IF(Form_D_PTable!A13="","",Form_D_PTable!A13)</f>
        <v>213 - Audiovisuais e produção dos media</v>
      </c>
      <c r="C19" s="162">
        <f>IF(Form_D_PTable!B13=0,"",Form_D_PTable!B13)</f>
        <v>3</v>
      </c>
      <c r="D19" s="163">
        <f>IF(Form_D_PTable!C13="","",Form_D_PTable!C13)</f>
        <v>2.5000000000000001E-2</v>
      </c>
      <c r="E19" s="134"/>
    </row>
    <row r="20" spans="1:5">
      <c r="A20" s="133"/>
      <c r="B20" s="161" t="str">
        <f>IF(Form_D_PTable!A14="","",Form_D_PTable!A14)</f>
        <v/>
      </c>
      <c r="C20" s="162"/>
      <c r="D20" s="163"/>
      <c r="E20" s="134"/>
    </row>
    <row r="21" spans="1:5">
      <c r="A21" s="133"/>
      <c r="B21" s="158" t="s">
        <v>7</v>
      </c>
      <c r="C21" s="159">
        <f>IF(C10="","",SUM(C10:C20))</f>
        <v>120</v>
      </c>
      <c r="D21" s="160">
        <f>SUBTOTAL(109,Form_D!$D$10:D20)</f>
        <v>1</v>
      </c>
      <c r="E21" s="135"/>
    </row>
    <row r="22" spans="1:5" ht="27.75" customHeight="1">
      <c r="A22" s="133"/>
      <c r="B22" s="164" t="s">
        <v>243</v>
      </c>
      <c r="C22" s="136"/>
      <c r="D22" s="136"/>
      <c r="E22" s="134"/>
    </row>
    <row r="23" spans="1:5">
      <c r="A23" s="137"/>
      <c r="B23" s="138"/>
      <c r="C23" s="138"/>
      <c r="D23" s="138"/>
      <c r="E23" s="139"/>
    </row>
    <row r="36" spans="1:1">
      <c r="A36" s="140" t="s">
        <v>196</v>
      </c>
    </row>
    <row r="37" spans="1:1">
      <c r="A37" s="141" t="s">
        <v>197</v>
      </c>
    </row>
    <row r="38" spans="1:1">
      <c r="A38" s="141" t="s">
        <v>198</v>
      </c>
    </row>
    <row r="39" spans="1:1">
      <c r="A39" s="141" t="s">
        <v>168</v>
      </c>
    </row>
    <row r="40" spans="1:1">
      <c r="A40" s="141" t="s">
        <v>101</v>
      </c>
    </row>
    <row r="41" spans="1:1">
      <c r="A41" s="141" t="s">
        <v>102</v>
      </c>
    </row>
    <row r="42" spans="1:1">
      <c r="A42" s="141" t="s">
        <v>103</v>
      </c>
    </row>
    <row r="43" spans="1:1">
      <c r="A43" s="141" t="s">
        <v>104</v>
      </c>
    </row>
    <row r="44" spans="1:1">
      <c r="A44" s="141" t="s">
        <v>105</v>
      </c>
    </row>
    <row r="45" spans="1:1">
      <c r="A45" s="141" t="s">
        <v>183</v>
      </c>
    </row>
    <row r="46" spans="1:1">
      <c r="A46" s="141" t="s">
        <v>169</v>
      </c>
    </row>
    <row r="47" spans="1:1">
      <c r="A47" s="141" t="s">
        <v>106</v>
      </c>
    </row>
    <row r="48" spans="1:1">
      <c r="A48" s="141" t="s">
        <v>195</v>
      </c>
    </row>
    <row r="49" spans="1:1">
      <c r="A49" s="141" t="s">
        <v>210</v>
      </c>
    </row>
    <row r="50" spans="1:1">
      <c r="A50" s="141" t="s">
        <v>107</v>
      </c>
    </row>
    <row r="51" spans="1:1">
      <c r="A51" s="141" t="s">
        <v>108</v>
      </c>
    </row>
    <row r="52" spans="1:1">
      <c r="A52" s="141" t="s">
        <v>184</v>
      </c>
    </row>
    <row r="53" spans="1:1">
      <c r="A53" s="141" t="s">
        <v>170</v>
      </c>
    </row>
    <row r="54" spans="1:1">
      <c r="A54" s="141" t="s">
        <v>109</v>
      </c>
    </row>
    <row r="55" spans="1:1">
      <c r="A55" s="141" t="s">
        <v>110</v>
      </c>
    </row>
    <row r="56" spans="1:1">
      <c r="A56" s="141" t="s">
        <v>111</v>
      </c>
    </row>
    <row r="57" spans="1:1">
      <c r="A57" s="141" t="s">
        <v>112</v>
      </c>
    </row>
    <row r="58" spans="1:1">
      <c r="A58" s="141" t="s">
        <v>113</v>
      </c>
    </row>
    <row r="59" spans="1:1">
      <c r="A59" s="141" t="s">
        <v>185</v>
      </c>
    </row>
    <row r="60" spans="1:1">
      <c r="A60" s="141" t="s">
        <v>171</v>
      </c>
    </row>
    <row r="61" spans="1:1">
      <c r="A61" s="141" t="s">
        <v>114</v>
      </c>
    </row>
    <row r="62" spans="1:1">
      <c r="A62" s="141" t="s">
        <v>115</v>
      </c>
    </row>
    <row r="63" spans="1:1">
      <c r="A63" s="141" t="s">
        <v>116</v>
      </c>
    </row>
    <row r="64" spans="1:1">
      <c r="A64" s="141" t="s">
        <v>117</v>
      </c>
    </row>
    <row r="65" spans="1:8">
      <c r="A65" s="141" t="s">
        <v>186</v>
      </c>
    </row>
    <row r="66" spans="1:8">
      <c r="A66" s="141" t="s">
        <v>172</v>
      </c>
    </row>
    <row r="67" spans="1:8">
      <c r="A67" s="141" t="s">
        <v>118</v>
      </c>
    </row>
    <row r="68" spans="1:8">
      <c r="A68" s="141" t="s">
        <v>187</v>
      </c>
    </row>
    <row r="69" spans="1:8">
      <c r="A69" s="141"/>
      <c r="B69" s="142"/>
      <c r="C69" s="142"/>
      <c r="D69" s="142"/>
      <c r="E69" s="142"/>
      <c r="F69" s="142"/>
      <c r="G69" s="142"/>
      <c r="H69" s="142"/>
    </row>
    <row r="70" spans="1:8">
      <c r="A70" s="141" t="s">
        <v>119</v>
      </c>
      <c r="B70" s="142"/>
      <c r="C70" s="142"/>
      <c r="D70" s="142"/>
      <c r="E70" s="142"/>
      <c r="F70" s="142"/>
      <c r="G70" s="142"/>
      <c r="H70" s="142"/>
    </row>
    <row r="71" spans="1:8">
      <c r="A71" s="141" t="s">
        <v>120</v>
      </c>
      <c r="B71" s="142"/>
      <c r="C71" s="142"/>
      <c r="D71" s="142"/>
      <c r="E71" s="142"/>
      <c r="F71" s="142"/>
      <c r="G71" s="142"/>
      <c r="H71" s="142"/>
    </row>
    <row r="72" spans="1:8">
      <c r="A72" s="141" t="s">
        <v>121</v>
      </c>
      <c r="B72" s="142"/>
      <c r="C72" s="142"/>
      <c r="D72" s="142"/>
      <c r="E72" s="142"/>
      <c r="F72" s="142"/>
      <c r="G72" s="142"/>
      <c r="H72" s="142"/>
    </row>
    <row r="73" spans="1:8">
      <c r="A73" s="141" t="s">
        <v>122</v>
      </c>
      <c r="B73" s="142"/>
      <c r="C73" s="142"/>
      <c r="D73" s="142"/>
      <c r="E73" s="142"/>
      <c r="F73" s="142"/>
      <c r="G73" s="142"/>
      <c r="H73" s="142"/>
    </row>
    <row r="74" spans="1:8">
      <c r="A74" s="141" t="s">
        <v>123</v>
      </c>
      <c r="B74" s="142"/>
      <c r="C74" s="142"/>
      <c r="D74" s="142"/>
      <c r="E74" s="142"/>
      <c r="F74" s="142"/>
      <c r="G74" s="142"/>
      <c r="H74" s="142"/>
    </row>
    <row r="75" spans="1:8">
      <c r="A75" s="141" t="s">
        <v>173</v>
      </c>
      <c r="B75" s="142"/>
      <c r="C75" s="142"/>
      <c r="D75" s="142"/>
      <c r="E75" s="142"/>
      <c r="F75" s="142"/>
      <c r="G75" s="142"/>
      <c r="H75" s="142"/>
    </row>
    <row r="76" spans="1:8">
      <c r="A76" s="141" t="s">
        <v>124</v>
      </c>
      <c r="B76" s="142"/>
      <c r="C76" s="142"/>
      <c r="D76" s="142"/>
      <c r="E76" s="142"/>
      <c r="F76" s="142"/>
      <c r="G76" s="142"/>
      <c r="H76" s="142"/>
    </row>
    <row r="77" spans="1:8">
      <c r="A77" s="141" t="s">
        <v>125</v>
      </c>
      <c r="B77" s="142"/>
      <c r="C77" s="142"/>
      <c r="D77" s="142"/>
      <c r="E77" s="142"/>
      <c r="F77" s="142"/>
      <c r="G77" s="142"/>
      <c r="H77" s="142"/>
    </row>
    <row r="78" spans="1:8">
      <c r="A78" s="141" t="s">
        <v>126</v>
      </c>
    </row>
    <row r="79" spans="1:8">
      <c r="A79" s="141" t="s">
        <v>127</v>
      </c>
    </row>
    <row r="80" spans="1:8">
      <c r="A80" s="141" t="s">
        <v>128</v>
      </c>
    </row>
    <row r="81" spans="1:1">
      <c r="A81" s="141" t="s">
        <v>129</v>
      </c>
    </row>
    <row r="82" spans="1:1">
      <c r="A82" s="141" t="s">
        <v>130</v>
      </c>
    </row>
    <row r="83" spans="1:1">
      <c r="A83" s="141" t="s">
        <v>188</v>
      </c>
    </row>
    <row r="84" spans="1:1">
      <c r="A84" s="141" t="s">
        <v>174</v>
      </c>
    </row>
    <row r="85" spans="1:1">
      <c r="A85" s="141" t="s">
        <v>131</v>
      </c>
    </row>
    <row r="86" spans="1:1">
      <c r="A86" s="141" t="s">
        <v>132</v>
      </c>
    </row>
    <row r="87" spans="1:1">
      <c r="A87" s="141" t="s">
        <v>189</v>
      </c>
    </row>
    <row r="88" spans="1:1">
      <c r="A88" s="141" t="s">
        <v>175</v>
      </c>
    </row>
    <row r="89" spans="1:1">
      <c r="A89" s="141" t="s">
        <v>133</v>
      </c>
    </row>
    <row r="90" spans="1:1">
      <c r="A90" s="141" t="s">
        <v>199</v>
      </c>
    </row>
    <row r="91" spans="1:1">
      <c r="A91" s="141" t="s">
        <v>134</v>
      </c>
    </row>
    <row r="92" spans="1:1">
      <c r="A92" s="141" t="s">
        <v>176</v>
      </c>
    </row>
    <row r="93" spans="1:1">
      <c r="A93" s="141" t="s">
        <v>135</v>
      </c>
    </row>
    <row r="94" spans="1:1">
      <c r="A94" s="141" t="s">
        <v>200</v>
      </c>
    </row>
    <row r="95" spans="1:1">
      <c r="A95" s="141" t="s">
        <v>201</v>
      </c>
    </row>
    <row r="96" spans="1:1">
      <c r="A96" s="141" t="s">
        <v>136</v>
      </c>
    </row>
    <row r="97" spans="1:1">
      <c r="A97" s="141" t="s">
        <v>137</v>
      </c>
    </row>
    <row r="98" spans="1:1">
      <c r="A98" s="141" t="s">
        <v>138</v>
      </c>
    </row>
    <row r="99" spans="1:1">
      <c r="A99" s="141" t="s">
        <v>177</v>
      </c>
    </row>
    <row r="100" spans="1:1">
      <c r="A100" s="141" t="s">
        <v>139</v>
      </c>
    </row>
    <row r="101" spans="1:1">
      <c r="A101" s="141" t="s">
        <v>140</v>
      </c>
    </row>
    <row r="102" spans="1:1">
      <c r="A102" s="141" t="s">
        <v>141</v>
      </c>
    </row>
    <row r="103" spans="1:1">
      <c r="A103" s="141" t="s">
        <v>202</v>
      </c>
    </row>
    <row r="104" spans="1:1">
      <c r="A104" s="141" t="s">
        <v>142</v>
      </c>
    </row>
    <row r="105" spans="1:1">
      <c r="A105" s="141" t="s">
        <v>203</v>
      </c>
    </row>
    <row r="106" spans="1:1">
      <c r="A106" s="141" t="s">
        <v>204</v>
      </c>
    </row>
    <row r="107" spans="1:1">
      <c r="A107" s="141" t="s">
        <v>143</v>
      </c>
    </row>
    <row r="108" spans="1:1">
      <c r="A108" s="141" t="s">
        <v>205</v>
      </c>
    </row>
    <row r="109" spans="1:1">
      <c r="A109" s="141" t="s">
        <v>178</v>
      </c>
    </row>
    <row r="110" spans="1:1">
      <c r="A110" s="141" t="s">
        <v>144</v>
      </c>
    </row>
    <row r="111" spans="1:1">
      <c r="A111" s="141" t="s">
        <v>145</v>
      </c>
    </row>
    <row r="112" spans="1:1">
      <c r="A112" s="141" t="s">
        <v>146</v>
      </c>
    </row>
    <row r="113" spans="1:1">
      <c r="A113" s="141" t="s">
        <v>147</v>
      </c>
    </row>
    <row r="114" spans="1:1">
      <c r="A114" s="141" t="s">
        <v>190</v>
      </c>
    </row>
    <row r="115" spans="1:1">
      <c r="A115" s="141" t="s">
        <v>148</v>
      </c>
    </row>
    <row r="116" spans="1:1">
      <c r="A116" s="141" t="s">
        <v>179</v>
      </c>
    </row>
    <row r="117" spans="1:1">
      <c r="A117" s="141" t="s">
        <v>149</v>
      </c>
    </row>
    <row r="118" spans="1:1">
      <c r="A118" s="141" t="s">
        <v>150</v>
      </c>
    </row>
    <row r="119" spans="1:1">
      <c r="A119" s="141" t="s">
        <v>151</v>
      </c>
    </row>
    <row r="120" spans="1:1">
      <c r="A120" s="141" t="s">
        <v>152</v>
      </c>
    </row>
    <row r="121" spans="1:1">
      <c r="A121" s="141" t="s">
        <v>153</v>
      </c>
    </row>
    <row r="122" spans="1:1">
      <c r="A122" s="141" t="s">
        <v>154</v>
      </c>
    </row>
    <row r="123" spans="1:1">
      <c r="A123" s="141" t="s">
        <v>155</v>
      </c>
    </row>
    <row r="124" spans="1:1">
      <c r="A124" s="141" t="s">
        <v>180</v>
      </c>
    </row>
    <row r="125" spans="1:1">
      <c r="A125" s="141" t="s">
        <v>156</v>
      </c>
    </row>
    <row r="126" spans="1:1">
      <c r="A126" s="141" t="s">
        <v>157</v>
      </c>
    </row>
    <row r="127" spans="1:1">
      <c r="A127" s="141" t="s">
        <v>191</v>
      </c>
    </row>
    <row r="128" spans="1:1">
      <c r="A128" s="141" t="s">
        <v>181</v>
      </c>
    </row>
    <row r="129" spans="1:1">
      <c r="A129" s="141" t="s">
        <v>158</v>
      </c>
    </row>
    <row r="130" spans="1:1">
      <c r="A130" s="141" t="s">
        <v>159</v>
      </c>
    </row>
    <row r="131" spans="1:1">
      <c r="A131" s="141" t="s">
        <v>160</v>
      </c>
    </row>
    <row r="132" spans="1:1">
      <c r="A132" s="141" t="s">
        <v>192</v>
      </c>
    </row>
    <row r="133" spans="1:1">
      <c r="A133" s="143" t="s">
        <v>193</v>
      </c>
    </row>
    <row r="134" spans="1:1">
      <c r="A134" s="143" t="s">
        <v>161</v>
      </c>
    </row>
    <row r="135" spans="1:1">
      <c r="A135" s="143" t="s">
        <v>162</v>
      </c>
    </row>
    <row r="136" spans="1:1">
      <c r="A136" s="143" t="s">
        <v>206</v>
      </c>
    </row>
    <row r="137" spans="1:1">
      <c r="A137" s="143" t="s">
        <v>207</v>
      </c>
    </row>
    <row r="138" spans="1:1">
      <c r="A138" s="143" t="s">
        <v>163</v>
      </c>
    </row>
    <row r="139" spans="1:1">
      <c r="A139" s="143" t="s">
        <v>164</v>
      </c>
    </row>
    <row r="140" spans="1:1">
      <c r="A140" s="143" t="s">
        <v>208</v>
      </c>
    </row>
    <row r="141" spans="1:1">
      <c r="A141" s="143" t="s">
        <v>182</v>
      </c>
    </row>
    <row r="142" spans="1:1">
      <c r="A142" s="143" t="s">
        <v>209</v>
      </c>
    </row>
    <row r="143" spans="1:1">
      <c r="A143" s="143" t="s">
        <v>165</v>
      </c>
    </row>
    <row r="144" spans="1:1">
      <c r="A144" s="143" t="s">
        <v>166</v>
      </c>
    </row>
    <row r="145" spans="1:1">
      <c r="A145" s="143" t="s">
        <v>194</v>
      </c>
    </row>
    <row r="146" spans="1:1">
      <c r="A146" s="143" t="s">
        <v>167</v>
      </c>
    </row>
  </sheetData>
  <sheetProtection insertRows="0" sort="0" autoFilter="0"/>
  <mergeCells count="5">
    <mergeCell ref="A1:E1"/>
    <mergeCell ref="C3:E3"/>
    <mergeCell ref="B7:D7"/>
    <mergeCell ref="B5:D6"/>
    <mergeCell ref="B8:D8"/>
  </mergeCells>
  <conditionalFormatting sqref="B5">
    <cfRule type="containsText" dxfId="88" priority="4" stopIfTrue="1" operator="containsText" text="Os créditos indicados para as áreas de educação e formação excedem os 120 créditos">
      <formula>NOT(ISERROR(SEARCH("Os créditos indicados para as áreas de educação e formação excedem os 120 créditos",B5)))</formula>
    </cfRule>
  </conditionalFormatting>
  <conditionalFormatting sqref="B7:B8">
    <cfRule type="containsText" dxfId="87" priority="3" stopIfTrue="1" operator="containsText" text="Os créditos indicados para as áreas de educação e formação ainda não totalizam 120">
      <formula>NOT(ISERROR(SEARCH("Os créditos indicados para as áreas de educação e formação ainda não totalizam 120",B7)))</formula>
    </cfRule>
  </conditionalFormatting>
  <conditionalFormatting sqref="B8:D8">
    <cfRule type="containsText" dxfId="86" priority="1" operator="containsText" text="Os créditos indicados para as áreas de educação e formação têm de totalizar apenas 120">
      <formula>NOT(ISERROR(SEARCH("Os créditos indicados para as áreas de educação e formação têm de totalizar apenas 120",B8)))</formula>
    </cfRule>
  </conditionalFormatting>
  <dataValidations count="1">
    <dataValidation allowBlank="1" showInputMessage="1" showErrorMessage="1" promptTitle="Atenção" prompt="Este formulário é preenchido automaticamente._x000a__x000a_Basta para tal que, depois de preenchido o formulário E, clique em &quot;Actualizar tudo&quot; no separador Dados." sqref="B10:D20" xr:uid="{00000000-0002-0000-0400-000000000000}"/>
  </dataValidations>
  <printOptions horizontalCentered="1"/>
  <pageMargins left="0.74803149606299213" right="0.74803149606299213" top="0.98425196850393704" bottom="0.98425196850393704" header="0" footer="0"/>
  <pageSetup paperSize="9" orientation="portrait"/>
  <headerFooter alignWithMargins="0">
    <oddFooter>&amp;L&amp;8Versão para apresentação à Comissão de Acompanhamento&amp;C&amp;8&amp;D&amp;R&amp;8&amp;A</oddFooter>
  </headerFooter>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3:C17"/>
  <sheetViews>
    <sheetView workbookViewId="0">
      <selection activeCell="B4" sqref="B4"/>
    </sheetView>
  </sheetViews>
  <sheetFormatPr defaultColWidth="8.6328125" defaultRowHeight="12.5"/>
  <cols>
    <col min="1" max="1" width="76.6328125" customWidth="1"/>
    <col min="2" max="2" width="20.54296875" customWidth="1"/>
    <col min="3" max="3" width="19.36328125" customWidth="1"/>
  </cols>
  <sheetData>
    <row r="3" spans="1:3">
      <c r="A3" s="151" t="s">
        <v>241</v>
      </c>
      <c r="B3" t="s">
        <v>242</v>
      </c>
    </row>
    <row r="4" spans="1:3">
      <c r="A4" s="152" t="s">
        <v>236</v>
      </c>
      <c r="B4" s="153">
        <v>57</v>
      </c>
      <c r="C4" s="154">
        <f t="shared" ref="C4:C17" si="0">B4/120</f>
        <v>0.47499999999999998</v>
      </c>
    </row>
    <row r="5" spans="1:3">
      <c r="A5" s="152" t="s">
        <v>235</v>
      </c>
      <c r="B5" s="153">
        <v>19</v>
      </c>
      <c r="C5" s="154">
        <f t="shared" si="0"/>
        <v>0.15833333333333333</v>
      </c>
    </row>
    <row r="6" spans="1:3">
      <c r="A6" s="152" t="s">
        <v>234</v>
      </c>
      <c r="B6" s="153">
        <v>10</v>
      </c>
      <c r="C6" s="154">
        <f t="shared" si="0"/>
        <v>8.3333333333333329E-2</v>
      </c>
    </row>
    <row r="7" spans="1:3">
      <c r="A7" s="152" t="s">
        <v>233</v>
      </c>
      <c r="B7" s="153">
        <v>3</v>
      </c>
      <c r="C7" s="154">
        <f t="shared" si="0"/>
        <v>2.5000000000000001E-2</v>
      </c>
    </row>
    <row r="8" spans="1:3">
      <c r="A8" s="152" t="s">
        <v>232</v>
      </c>
      <c r="B8" s="153">
        <v>6</v>
      </c>
      <c r="C8" s="154">
        <f t="shared" si="0"/>
        <v>0.05</v>
      </c>
    </row>
    <row r="9" spans="1:3">
      <c r="A9" s="152" t="s">
        <v>231</v>
      </c>
      <c r="B9" s="153">
        <v>3</v>
      </c>
      <c r="C9" s="154">
        <f t="shared" si="0"/>
        <v>2.5000000000000001E-2</v>
      </c>
    </row>
    <row r="10" spans="1:3">
      <c r="A10" s="152" t="s">
        <v>229</v>
      </c>
      <c r="B10" s="153">
        <v>5</v>
      </c>
      <c r="C10" s="154">
        <f t="shared" si="0"/>
        <v>4.1666666666666664E-2</v>
      </c>
    </row>
    <row r="11" spans="1:3">
      <c r="A11" s="152" t="s">
        <v>228</v>
      </c>
      <c r="B11" s="153">
        <v>10</v>
      </c>
      <c r="C11" s="154">
        <f t="shared" si="0"/>
        <v>8.3333333333333329E-2</v>
      </c>
    </row>
    <row r="12" spans="1:3">
      <c r="A12" s="152" t="s">
        <v>227</v>
      </c>
      <c r="B12" s="153">
        <v>4</v>
      </c>
      <c r="C12" s="154">
        <f t="shared" si="0"/>
        <v>3.3333333333333333E-2</v>
      </c>
    </row>
    <row r="13" spans="1:3">
      <c r="A13" s="152" t="s">
        <v>226</v>
      </c>
      <c r="B13" s="153">
        <v>3</v>
      </c>
      <c r="C13" s="154">
        <f t="shared" si="0"/>
        <v>2.5000000000000001E-2</v>
      </c>
    </row>
    <row r="14" spans="1:3">
      <c r="A14" s="152"/>
      <c r="B14" s="153">
        <v>0</v>
      </c>
      <c r="C14" s="154">
        <f t="shared" si="0"/>
        <v>0</v>
      </c>
    </row>
    <row r="15" spans="1:3">
      <c r="C15" s="154">
        <f t="shared" si="0"/>
        <v>0</v>
      </c>
    </row>
    <row r="16" spans="1:3">
      <c r="C16" s="154">
        <f t="shared" si="0"/>
        <v>0</v>
      </c>
    </row>
    <row r="17" spans="3:3">
      <c r="C17" s="154">
        <f t="shared" si="0"/>
        <v>0</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lha7">
    <tabColor rgb="FFFFFF00"/>
  </sheetPr>
  <dimension ref="A1:Y136"/>
  <sheetViews>
    <sheetView zoomScaleSheetLayoutView="50" workbookViewId="0">
      <selection activeCell="C8" sqref="C8"/>
    </sheetView>
  </sheetViews>
  <sheetFormatPr defaultColWidth="9.08984375" defaultRowHeight="13"/>
  <cols>
    <col min="1" max="1" width="1.08984375" style="2" customWidth="1"/>
    <col min="2" max="2" width="35.08984375" style="2" customWidth="1"/>
    <col min="3" max="3" width="25.453125" style="2" customWidth="1"/>
    <col min="4" max="4" width="76.6328125" style="2" customWidth="1"/>
    <col min="5" max="5" width="5" style="2" customWidth="1"/>
    <col min="6" max="6" width="7.6328125" style="2" customWidth="1"/>
    <col min="7" max="7" width="8.08984375" style="2" customWidth="1"/>
    <col min="8" max="8" width="9.453125" style="2" customWidth="1"/>
    <col min="9" max="9" width="9.6328125" style="2" customWidth="1"/>
    <col min="10" max="10" width="11.08984375" style="2" customWidth="1"/>
    <col min="11" max="11" width="10.08984375" style="2" customWidth="1"/>
    <col min="12" max="12" width="6.6328125" style="2" bestFit="1" customWidth="1"/>
    <col min="13" max="13" width="7.6328125" style="2" customWidth="1"/>
    <col min="14" max="14" width="7.453125" style="2" customWidth="1"/>
    <col min="15" max="15" width="10.6328125" style="2" bestFit="1" customWidth="1"/>
    <col min="16" max="16" width="10.453125" style="7" customWidth="1"/>
    <col min="17" max="17" width="0.6328125" style="4" customWidth="1"/>
    <col min="18" max="18" width="51.6328125" style="82" bestFit="1" customWidth="1"/>
    <col min="19" max="24" width="9.08984375" style="4"/>
    <col min="25" max="16384" width="9.08984375" style="2"/>
  </cols>
  <sheetData>
    <row r="1" spans="1:25" s="3" customFormat="1" ht="58.5" customHeight="1">
      <c r="A1" s="66"/>
      <c r="B1" s="32" t="s">
        <v>3</v>
      </c>
      <c r="C1" s="32" t="s">
        <v>59</v>
      </c>
      <c r="D1" s="32" t="s">
        <v>54</v>
      </c>
      <c r="E1" s="32" t="s">
        <v>93</v>
      </c>
      <c r="F1" s="32" t="s">
        <v>94</v>
      </c>
      <c r="G1" s="32" t="s">
        <v>95</v>
      </c>
      <c r="H1" s="32" t="s">
        <v>96</v>
      </c>
      <c r="I1" s="32" t="s">
        <v>97</v>
      </c>
      <c r="J1" s="131" t="s">
        <v>212</v>
      </c>
      <c r="K1" s="32" t="s">
        <v>213</v>
      </c>
      <c r="L1" s="32" t="s">
        <v>214</v>
      </c>
      <c r="M1" s="144" t="s">
        <v>221</v>
      </c>
      <c r="N1" s="144" t="s">
        <v>222</v>
      </c>
      <c r="O1" s="32" t="s">
        <v>215</v>
      </c>
      <c r="P1" s="56" t="s">
        <v>216</v>
      </c>
      <c r="Q1" s="7"/>
      <c r="R1" s="83"/>
      <c r="S1" s="8"/>
      <c r="T1" s="8"/>
      <c r="U1" s="8"/>
      <c r="V1" s="8"/>
      <c r="W1" s="8"/>
      <c r="X1" s="8"/>
    </row>
    <row r="2" spans="1:25" s="3" customFormat="1">
      <c r="A2" s="66"/>
      <c r="B2" s="146" t="e">
        <f>IF(#REF!="","",#REF!)</f>
        <v>#REF!</v>
      </c>
      <c r="C2" s="146" t="e">
        <f>IF(#REF!="","",#REF!)</f>
        <v>#REF!</v>
      </c>
      <c r="D2" s="146" t="e">
        <f>IF(#REF!="","",#REF!)</f>
        <v>#REF!</v>
      </c>
      <c r="E2" s="146" t="e">
        <f>IF(#REF!="","",#REF!)</f>
        <v>#REF!</v>
      </c>
      <c r="F2" s="146" t="e">
        <f>IF(#REF!="","",#REF!)</f>
        <v>#REF!</v>
      </c>
      <c r="G2" s="147" t="e">
        <f>IF(#REF!="","",#REF!)</f>
        <v>#REF!</v>
      </c>
      <c r="H2" s="147" t="e">
        <f>IF(#REF!="","",#REF!)</f>
        <v>#REF!</v>
      </c>
      <c r="I2" s="147" t="e">
        <f>IF(#REF!="","",#REF!)</f>
        <v>#REF!</v>
      </c>
      <c r="J2" s="147" t="e">
        <f>IF(#REF!="","",#REF!)</f>
        <v>#REF!</v>
      </c>
      <c r="K2" s="147" t="e">
        <f>IF(#REF!="","",#REF!)</f>
        <v>#REF!</v>
      </c>
      <c r="L2" s="147" t="e">
        <f>IF(#REF!="","",#REF!)</f>
        <v>#REF!</v>
      </c>
      <c r="M2" s="147" t="e">
        <f>K2*60/1680</f>
        <v>#REF!</v>
      </c>
      <c r="N2" s="147" t="e">
        <f t="shared" ref="N2:N27" si="0">K2*60/1500</f>
        <v>#REF!</v>
      </c>
      <c r="O2" s="147" t="e">
        <f>IF(#REF!="","",#REF!)</f>
        <v>#REF!</v>
      </c>
      <c r="P2" s="147" t="e">
        <f>IF(#REF!="","",#REF!)</f>
        <v>#REF!</v>
      </c>
      <c r="Q2" s="7"/>
      <c r="R2" s="83" t="e">
        <f>IF(Form_E_Table!$G2&lt;Form_E_Table!$H2,"As horas de aplicação têm de ser iguais ou inferiores às horas de contacto","")</f>
        <v>#REF!</v>
      </c>
      <c r="S2" s="8"/>
      <c r="T2" s="8"/>
      <c r="U2" s="8"/>
      <c r="V2" s="8"/>
      <c r="W2" s="8"/>
      <c r="X2" s="8"/>
    </row>
    <row r="3" spans="1:25" s="3" customFormat="1">
      <c r="A3" s="66"/>
      <c r="B3" s="146" t="e">
        <f>IF(#REF!="","",#REF!)</f>
        <v>#REF!</v>
      </c>
      <c r="C3" s="146" t="e">
        <f>IF(#REF!="","",#REF!)</f>
        <v>#REF!</v>
      </c>
      <c r="D3" s="146" t="e">
        <f>IF(#REF!="","",#REF!)</f>
        <v>#REF!</v>
      </c>
      <c r="E3" s="146" t="e">
        <f>IF(#REF!="","",#REF!)</f>
        <v>#REF!</v>
      </c>
      <c r="F3" s="146" t="e">
        <f>IF(#REF!="","",#REF!)</f>
        <v>#REF!</v>
      </c>
      <c r="G3" s="147" t="e">
        <f>IF(#REF!="","",#REF!)</f>
        <v>#REF!</v>
      </c>
      <c r="H3" s="147" t="e">
        <f>IF(#REF!="","",#REF!)</f>
        <v>#REF!</v>
      </c>
      <c r="I3" s="147" t="e">
        <f>IF(#REF!="","",#REF!)</f>
        <v>#REF!</v>
      </c>
      <c r="J3" s="147" t="e">
        <f>IF(#REF!="","",#REF!)</f>
        <v>#REF!</v>
      </c>
      <c r="K3" s="147" t="e">
        <f>IF(#REF!="","",#REF!)</f>
        <v>#REF!</v>
      </c>
      <c r="L3" s="147" t="e">
        <f>IF(#REF!="","",#REF!)</f>
        <v>#REF!</v>
      </c>
      <c r="M3" s="145" t="e">
        <f t="shared" ref="M3:M27" si="1">K3*60/1680</f>
        <v>#REF!</v>
      </c>
      <c r="N3" s="145" t="e">
        <f t="shared" si="0"/>
        <v>#REF!</v>
      </c>
      <c r="O3" s="147" t="e">
        <f>IF(#REF!="","",#REF!)</f>
        <v>#REF!</v>
      </c>
      <c r="P3" s="147" t="e">
        <f>IF(#REF!="","",#REF!)</f>
        <v>#REF!</v>
      </c>
      <c r="Q3" s="7"/>
      <c r="R3" s="83" t="e">
        <f>IF(Form_E_Table!$G3&lt;Form_E_Table!$H3,"As horas de aplicação têm de ser iguais ou inferiores às horas de contacto","")</f>
        <v>#REF!</v>
      </c>
      <c r="S3" s="8"/>
      <c r="T3" s="8"/>
      <c r="U3" s="8"/>
      <c r="V3" s="8"/>
      <c r="W3" s="8"/>
      <c r="X3" s="8"/>
    </row>
    <row r="4" spans="1:25" s="3" customFormat="1">
      <c r="A4" s="66"/>
      <c r="B4" s="146" t="e">
        <f>IF(#REF!="","",#REF!)</f>
        <v>#REF!</v>
      </c>
      <c r="C4" s="146" t="e">
        <f>IF(#REF!="","",#REF!)</f>
        <v>#REF!</v>
      </c>
      <c r="D4" s="146" t="e">
        <f>IF(#REF!="","",#REF!)</f>
        <v>#REF!</v>
      </c>
      <c r="E4" s="146" t="e">
        <f>IF(#REF!="","",#REF!)</f>
        <v>#REF!</v>
      </c>
      <c r="F4" s="146" t="e">
        <f>IF(#REF!="","",#REF!)</f>
        <v>#REF!</v>
      </c>
      <c r="G4" s="147" t="e">
        <f>IF(#REF!="","",#REF!)</f>
        <v>#REF!</v>
      </c>
      <c r="H4" s="147" t="e">
        <f>IF(#REF!="","",#REF!)</f>
        <v>#REF!</v>
      </c>
      <c r="I4" s="147" t="e">
        <f>IF(#REF!="","",#REF!)</f>
        <v>#REF!</v>
      </c>
      <c r="J4" s="147" t="e">
        <f>IF(#REF!="","",#REF!)</f>
        <v>#REF!</v>
      </c>
      <c r="K4" s="147" t="e">
        <f>IF(#REF!="","",#REF!)</f>
        <v>#REF!</v>
      </c>
      <c r="L4" s="147" t="e">
        <f>IF(#REF!="","",#REF!)</f>
        <v>#REF!</v>
      </c>
      <c r="M4" s="145" t="e">
        <f t="shared" si="1"/>
        <v>#REF!</v>
      </c>
      <c r="N4" s="145" t="e">
        <f t="shared" si="0"/>
        <v>#REF!</v>
      </c>
      <c r="O4" s="147" t="e">
        <f>IF(#REF!="","",#REF!)</f>
        <v>#REF!</v>
      </c>
      <c r="P4" s="147" t="e">
        <f>IF(#REF!="","",#REF!)</f>
        <v>#REF!</v>
      </c>
      <c r="Q4" s="7"/>
      <c r="R4" s="83" t="e">
        <f>IF(Form_E_Table!$G4&lt;Form_E_Table!$H4,"As horas de aplicação têm de ser iguais ou inferiores às horas de contacto","")</f>
        <v>#REF!</v>
      </c>
      <c r="S4" s="8"/>
      <c r="T4" s="8"/>
      <c r="U4" s="8"/>
      <c r="V4" s="8"/>
      <c r="W4" s="8"/>
      <c r="X4" s="8"/>
    </row>
    <row r="5" spans="1:25" s="3" customFormat="1" ht="12.75" customHeight="1">
      <c r="A5" s="66"/>
      <c r="B5" s="146" t="e">
        <f>IF(#REF!="","",#REF!)</f>
        <v>#REF!</v>
      </c>
      <c r="C5" s="146" t="e">
        <f>IF(#REF!="","",#REF!)</f>
        <v>#REF!</v>
      </c>
      <c r="D5" s="146" t="e">
        <f>IF(#REF!="","",#REF!)</f>
        <v>#REF!</v>
      </c>
      <c r="E5" s="146" t="e">
        <f>IF(#REF!="","",#REF!)</f>
        <v>#REF!</v>
      </c>
      <c r="F5" s="146" t="e">
        <f>IF(#REF!="","",#REF!)</f>
        <v>#REF!</v>
      </c>
      <c r="G5" s="147" t="e">
        <f>IF(#REF!="","",#REF!)</f>
        <v>#REF!</v>
      </c>
      <c r="H5" s="147" t="e">
        <f>IF(#REF!="","",#REF!)</f>
        <v>#REF!</v>
      </c>
      <c r="I5" s="147" t="e">
        <f>IF(#REF!="","",#REF!)</f>
        <v>#REF!</v>
      </c>
      <c r="J5" s="147" t="e">
        <f>IF(#REF!="","",#REF!)</f>
        <v>#REF!</v>
      </c>
      <c r="K5" s="147" t="e">
        <f>IF(#REF!="","",#REF!)</f>
        <v>#REF!</v>
      </c>
      <c r="L5" s="147" t="e">
        <f>IF(#REF!="","",#REF!)</f>
        <v>#REF!</v>
      </c>
      <c r="M5" s="145" t="e">
        <f t="shared" si="1"/>
        <v>#REF!</v>
      </c>
      <c r="N5" s="145" t="e">
        <f t="shared" si="0"/>
        <v>#REF!</v>
      </c>
      <c r="O5" s="147" t="e">
        <f>IF(#REF!="","",#REF!)</f>
        <v>#REF!</v>
      </c>
      <c r="P5" s="147" t="e">
        <f>IF(#REF!="","",#REF!)</f>
        <v>#REF!</v>
      </c>
      <c r="Q5" s="7"/>
      <c r="R5" s="83" t="e">
        <f>IF(Form_E_Table!$G5&lt;Form_E_Table!$H5,"As horas de aplicação têm de ser iguais ou inferiores às horas de contacto","")</f>
        <v>#REF!</v>
      </c>
      <c r="S5" s="8"/>
      <c r="T5" s="8"/>
      <c r="U5" s="8"/>
      <c r="V5" s="8"/>
      <c r="W5" s="8"/>
      <c r="X5" s="8"/>
    </row>
    <row r="6" spans="1:25" s="3" customFormat="1">
      <c r="A6" s="66"/>
      <c r="B6" s="146" t="e">
        <f>IF(#REF!="","",#REF!)</f>
        <v>#REF!</v>
      </c>
      <c r="C6" s="146" t="e">
        <f>IF(#REF!="","",#REF!)</f>
        <v>#REF!</v>
      </c>
      <c r="D6" s="146" t="e">
        <f>IF(#REF!="","",#REF!)</f>
        <v>#REF!</v>
      </c>
      <c r="E6" s="146" t="e">
        <f>IF(#REF!="","",#REF!)</f>
        <v>#REF!</v>
      </c>
      <c r="F6" s="146" t="e">
        <f>IF(#REF!="","",#REF!)</f>
        <v>#REF!</v>
      </c>
      <c r="G6" s="147" t="e">
        <f>IF(#REF!="","",#REF!)</f>
        <v>#REF!</v>
      </c>
      <c r="H6" s="147" t="e">
        <f>IF(#REF!="","",#REF!)</f>
        <v>#REF!</v>
      </c>
      <c r="I6" s="147" t="e">
        <f>IF(#REF!="","",#REF!)</f>
        <v>#REF!</v>
      </c>
      <c r="J6" s="147" t="e">
        <f>IF(#REF!="","",#REF!)</f>
        <v>#REF!</v>
      </c>
      <c r="K6" s="147" t="e">
        <f>IF(#REF!="","",#REF!)</f>
        <v>#REF!</v>
      </c>
      <c r="L6" s="147" t="e">
        <f>IF(#REF!="","",#REF!)</f>
        <v>#REF!</v>
      </c>
      <c r="M6" s="145" t="e">
        <f t="shared" si="1"/>
        <v>#REF!</v>
      </c>
      <c r="N6" s="145" t="e">
        <f t="shared" si="0"/>
        <v>#REF!</v>
      </c>
      <c r="O6" s="147" t="e">
        <f>IF(#REF!="","",#REF!)</f>
        <v>#REF!</v>
      </c>
      <c r="P6" s="147" t="e">
        <f>IF(#REF!="","",#REF!)</f>
        <v>#REF!</v>
      </c>
      <c r="Q6" s="7"/>
      <c r="R6" s="83" t="e">
        <f>IF(Form_E_Table!$G6&lt;Form_E_Table!$H6,"As horas de aplicação têm de ser iguais ou inferiores às horas de contacto","")</f>
        <v>#REF!</v>
      </c>
      <c r="S6" s="8"/>
      <c r="T6" s="8"/>
      <c r="U6" s="8"/>
      <c r="V6" s="8"/>
      <c r="W6" s="8"/>
      <c r="X6" s="8"/>
    </row>
    <row r="7" spans="1:25" s="3" customFormat="1" ht="12.75" customHeight="1">
      <c r="A7" s="66"/>
      <c r="B7" s="146" t="e">
        <f>IF(#REF!="","",#REF!)</f>
        <v>#REF!</v>
      </c>
      <c r="C7" s="146" t="e">
        <f>IF(#REF!="","",#REF!)</f>
        <v>#REF!</v>
      </c>
      <c r="D7" s="146" t="e">
        <f>IF(#REF!="","",#REF!)</f>
        <v>#REF!</v>
      </c>
      <c r="E7" s="146" t="e">
        <f>IF(#REF!="","",#REF!)</f>
        <v>#REF!</v>
      </c>
      <c r="F7" s="146" t="e">
        <f>IF(#REF!="","",#REF!)</f>
        <v>#REF!</v>
      </c>
      <c r="G7" s="147" t="e">
        <f>IF(#REF!="","",#REF!)</f>
        <v>#REF!</v>
      </c>
      <c r="H7" s="147" t="e">
        <f>IF(#REF!="","",#REF!)</f>
        <v>#REF!</v>
      </c>
      <c r="I7" s="147" t="e">
        <f>IF(#REF!="","",#REF!)</f>
        <v>#REF!</v>
      </c>
      <c r="J7" s="147" t="e">
        <f>IF(#REF!="","",#REF!)</f>
        <v>#REF!</v>
      </c>
      <c r="K7" s="147" t="e">
        <f>IF(#REF!="","",#REF!)</f>
        <v>#REF!</v>
      </c>
      <c r="L7" s="147" t="e">
        <f>IF(#REF!="","",#REF!)</f>
        <v>#REF!</v>
      </c>
      <c r="M7" s="145" t="e">
        <f t="shared" si="1"/>
        <v>#REF!</v>
      </c>
      <c r="N7" s="145" t="e">
        <f t="shared" si="0"/>
        <v>#REF!</v>
      </c>
      <c r="O7" s="147" t="e">
        <f>IF(#REF!="","",#REF!)</f>
        <v>#REF!</v>
      </c>
      <c r="P7" s="147" t="e">
        <f>IF(#REF!="","",#REF!)</f>
        <v>#REF!</v>
      </c>
      <c r="Q7" s="7"/>
      <c r="R7" s="83" t="e">
        <f>IF(Form_E_Table!$G7&lt;Form_E_Table!$H7,"As horas de aplicação têm de ser iguais ou inferiores às horas de contacto","")</f>
        <v>#REF!</v>
      </c>
      <c r="S7" s="8"/>
      <c r="T7" s="8"/>
      <c r="U7" s="8"/>
      <c r="V7" s="8"/>
      <c r="W7" s="8"/>
      <c r="X7" s="8"/>
    </row>
    <row r="8" spans="1:25" s="3" customFormat="1">
      <c r="A8" s="66"/>
      <c r="B8" s="146" t="e">
        <f>IF(#REF!="","",#REF!)</f>
        <v>#REF!</v>
      </c>
      <c r="C8" s="146" t="e">
        <f>IF(#REF!="","",#REF!)</f>
        <v>#REF!</v>
      </c>
      <c r="D8" s="146" t="e">
        <f>IF(#REF!="","",#REF!)</f>
        <v>#REF!</v>
      </c>
      <c r="E8" s="146" t="e">
        <f>IF(#REF!="","",#REF!)</f>
        <v>#REF!</v>
      </c>
      <c r="F8" s="146" t="e">
        <f>IF(#REF!="","",#REF!)</f>
        <v>#REF!</v>
      </c>
      <c r="G8" s="147" t="e">
        <f>IF(#REF!="","",#REF!)</f>
        <v>#REF!</v>
      </c>
      <c r="H8" s="147" t="e">
        <f>IF(#REF!="","",#REF!)</f>
        <v>#REF!</v>
      </c>
      <c r="I8" s="147" t="e">
        <f>IF(#REF!="","",#REF!)</f>
        <v>#REF!</v>
      </c>
      <c r="J8" s="147" t="e">
        <f>IF(#REF!="","",#REF!)</f>
        <v>#REF!</v>
      </c>
      <c r="K8" s="147" t="e">
        <f>IF(#REF!="","",#REF!)</f>
        <v>#REF!</v>
      </c>
      <c r="L8" s="147" t="e">
        <f>IF(#REF!="","",#REF!)</f>
        <v>#REF!</v>
      </c>
      <c r="M8" s="145" t="e">
        <f t="shared" si="1"/>
        <v>#REF!</v>
      </c>
      <c r="N8" s="145" t="e">
        <f t="shared" si="0"/>
        <v>#REF!</v>
      </c>
      <c r="O8" s="147" t="e">
        <f>IF(#REF!="","",#REF!)</f>
        <v>#REF!</v>
      </c>
      <c r="P8" s="147" t="e">
        <f>IF(#REF!="","",#REF!)</f>
        <v>#REF!</v>
      </c>
      <c r="Q8" s="7"/>
      <c r="R8" s="83" t="e">
        <f>IF(Form_E_Table!$G8&lt;Form_E_Table!$H8,"As horas de aplicação têm de ser iguais ou inferiores às horas de contacto","")</f>
        <v>#REF!</v>
      </c>
      <c r="S8" s="8"/>
      <c r="T8" s="8"/>
      <c r="U8" s="8"/>
      <c r="V8" s="8"/>
      <c r="W8" s="8"/>
      <c r="X8" s="8"/>
    </row>
    <row r="9" spans="1:25" s="3" customFormat="1" ht="12.75" customHeight="1">
      <c r="A9" s="66"/>
      <c r="B9" s="146" t="e">
        <f>IF(#REF!="","",#REF!)</f>
        <v>#REF!</v>
      </c>
      <c r="C9" s="146" t="e">
        <f>IF(#REF!="","",#REF!)</f>
        <v>#REF!</v>
      </c>
      <c r="D9" s="146" t="e">
        <f>IF(#REF!="","",#REF!)</f>
        <v>#REF!</v>
      </c>
      <c r="E9" s="146" t="e">
        <f>IF(#REF!="","",#REF!)</f>
        <v>#REF!</v>
      </c>
      <c r="F9" s="146" t="e">
        <f>IF(#REF!="","",#REF!)</f>
        <v>#REF!</v>
      </c>
      <c r="G9" s="147" t="e">
        <f>IF(#REF!="","",#REF!)</f>
        <v>#REF!</v>
      </c>
      <c r="H9" s="147" t="e">
        <f>IF(#REF!="","",#REF!)</f>
        <v>#REF!</v>
      </c>
      <c r="I9" s="147" t="e">
        <f>IF(#REF!="","",#REF!)</f>
        <v>#REF!</v>
      </c>
      <c r="J9" s="147" t="e">
        <f>IF(#REF!="","",#REF!)</f>
        <v>#REF!</v>
      </c>
      <c r="K9" s="147" t="e">
        <f>IF(#REF!="","",#REF!)</f>
        <v>#REF!</v>
      </c>
      <c r="L9" s="147" t="e">
        <f>IF(#REF!="","",#REF!)</f>
        <v>#REF!</v>
      </c>
      <c r="M9" s="145" t="e">
        <f t="shared" si="1"/>
        <v>#REF!</v>
      </c>
      <c r="N9" s="145" t="e">
        <f t="shared" si="0"/>
        <v>#REF!</v>
      </c>
      <c r="O9" s="147" t="e">
        <f>IF(#REF!="","",#REF!)</f>
        <v>#REF!</v>
      </c>
      <c r="P9" s="147" t="e">
        <f>IF(#REF!="","",#REF!)</f>
        <v>#REF!</v>
      </c>
      <c r="Q9" s="7"/>
      <c r="R9" s="83" t="e">
        <f>IF(Form_E_Table!$G9&lt;Form_E_Table!$H9,"As horas de aplicação têm de ser iguais ou inferiores às horas de contacto","")</f>
        <v>#REF!</v>
      </c>
      <c r="S9" s="8"/>
      <c r="T9" s="8"/>
      <c r="U9" s="8"/>
      <c r="V9" s="8"/>
      <c r="W9" s="8"/>
      <c r="X9" s="8"/>
    </row>
    <row r="10" spans="1:25" s="3" customFormat="1">
      <c r="A10" s="66"/>
      <c r="B10" s="146" t="e">
        <f>IF(#REF!="","",#REF!)</f>
        <v>#REF!</v>
      </c>
      <c r="C10" s="146" t="e">
        <f>IF(#REF!="","",#REF!)</f>
        <v>#REF!</v>
      </c>
      <c r="D10" s="146" t="e">
        <f>IF(#REF!="","",#REF!)</f>
        <v>#REF!</v>
      </c>
      <c r="E10" s="146" t="e">
        <f>IF(#REF!="","",#REF!)</f>
        <v>#REF!</v>
      </c>
      <c r="F10" s="146" t="e">
        <f>IF(#REF!="","",#REF!)</f>
        <v>#REF!</v>
      </c>
      <c r="G10" s="147" t="e">
        <f>IF(#REF!="","",#REF!)</f>
        <v>#REF!</v>
      </c>
      <c r="H10" s="147" t="e">
        <f>IF(#REF!="","",#REF!)</f>
        <v>#REF!</v>
      </c>
      <c r="I10" s="147" t="e">
        <f>IF(#REF!="","",#REF!)</f>
        <v>#REF!</v>
      </c>
      <c r="J10" s="147" t="e">
        <f>IF(#REF!="","",#REF!)</f>
        <v>#REF!</v>
      </c>
      <c r="K10" s="147" t="e">
        <f>IF(#REF!="","",#REF!)</f>
        <v>#REF!</v>
      </c>
      <c r="L10" s="147" t="e">
        <f>IF(#REF!="","",#REF!)</f>
        <v>#REF!</v>
      </c>
      <c r="M10" s="145" t="e">
        <f t="shared" si="1"/>
        <v>#REF!</v>
      </c>
      <c r="N10" s="145" t="e">
        <f t="shared" si="0"/>
        <v>#REF!</v>
      </c>
      <c r="O10" s="147" t="e">
        <f>IF(#REF!="","",#REF!)</f>
        <v>#REF!</v>
      </c>
      <c r="P10" s="147" t="e">
        <f>IF(#REF!="","",#REF!)</f>
        <v>#REF!</v>
      </c>
      <c r="Q10" s="7"/>
      <c r="R10" s="83" t="e">
        <f>IF(Form_E_Table!$G10&lt;Form_E_Table!$H10,"As horas de aplicação têm de ser iguais ou inferiores às horas de contacto","")</f>
        <v>#REF!</v>
      </c>
      <c r="S10" s="8"/>
      <c r="T10" s="8"/>
      <c r="U10" s="8"/>
      <c r="V10" s="8"/>
      <c r="W10" s="8"/>
      <c r="X10" s="8"/>
    </row>
    <row r="11" spans="1:25" s="3" customFormat="1">
      <c r="A11" s="66"/>
      <c r="B11" s="146" t="e">
        <f>IF(#REF!="","",#REF!)</f>
        <v>#REF!</v>
      </c>
      <c r="C11" s="146" t="e">
        <f>IF(#REF!="","",#REF!)</f>
        <v>#REF!</v>
      </c>
      <c r="D11" s="146" t="e">
        <f>IF(#REF!="","",#REF!)</f>
        <v>#REF!</v>
      </c>
      <c r="E11" s="146" t="e">
        <f>IF(#REF!="","",#REF!)</f>
        <v>#REF!</v>
      </c>
      <c r="F11" s="146" t="e">
        <f>IF(#REF!="","",#REF!)</f>
        <v>#REF!</v>
      </c>
      <c r="G11" s="147" t="e">
        <f>IF(#REF!="","",#REF!)</f>
        <v>#REF!</v>
      </c>
      <c r="H11" s="147" t="e">
        <f>IF(#REF!="","",#REF!)</f>
        <v>#REF!</v>
      </c>
      <c r="I11" s="147" t="e">
        <f>IF(#REF!="","",#REF!)</f>
        <v>#REF!</v>
      </c>
      <c r="J11" s="147" t="e">
        <f>IF(#REF!="","",#REF!)</f>
        <v>#REF!</v>
      </c>
      <c r="K11" s="147" t="e">
        <f>IF(#REF!="","",#REF!)</f>
        <v>#REF!</v>
      </c>
      <c r="L11" s="147" t="e">
        <f>IF(#REF!="","",#REF!)</f>
        <v>#REF!</v>
      </c>
      <c r="M11" s="145" t="e">
        <f t="shared" si="1"/>
        <v>#REF!</v>
      </c>
      <c r="N11" s="145" t="e">
        <f t="shared" si="0"/>
        <v>#REF!</v>
      </c>
      <c r="O11" s="147" t="e">
        <f>IF(#REF!="","",#REF!)</f>
        <v>#REF!</v>
      </c>
      <c r="P11" s="147" t="e">
        <f>IF(#REF!="","",#REF!)</f>
        <v>#REF!</v>
      </c>
      <c r="Q11" s="7"/>
      <c r="R11" s="83" t="e">
        <f>IF(Form_E_Table!$G11&lt;Form_E_Table!$H11,"As horas de aplicação têm de ser iguais ou inferiores às horas de contacto","")</f>
        <v>#REF!</v>
      </c>
      <c r="S11" s="8"/>
      <c r="T11" s="8"/>
      <c r="U11" s="8"/>
      <c r="V11" s="8"/>
      <c r="W11" s="8"/>
      <c r="X11" s="8"/>
    </row>
    <row r="12" spans="1:25" s="3" customFormat="1">
      <c r="A12" s="66"/>
      <c r="B12" s="146" t="e">
        <f>IF(#REF!="","",#REF!)</f>
        <v>#REF!</v>
      </c>
      <c r="C12" s="146" t="e">
        <f>IF(#REF!="","",#REF!)</f>
        <v>#REF!</v>
      </c>
      <c r="D12" s="146" t="e">
        <f>IF(#REF!="","",#REF!)</f>
        <v>#REF!</v>
      </c>
      <c r="E12" s="146" t="e">
        <f>IF(#REF!="","",#REF!)</f>
        <v>#REF!</v>
      </c>
      <c r="F12" s="146" t="e">
        <f>IF(#REF!="","",#REF!)</f>
        <v>#REF!</v>
      </c>
      <c r="G12" s="147" t="e">
        <f>IF(#REF!="","",#REF!)</f>
        <v>#REF!</v>
      </c>
      <c r="H12" s="147" t="e">
        <f>IF(#REF!="","",#REF!)</f>
        <v>#REF!</v>
      </c>
      <c r="I12" s="147" t="e">
        <f>IF(#REF!="","",#REF!)</f>
        <v>#REF!</v>
      </c>
      <c r="J12" s="147" t="e">
        <f>IF(#REF!="","",#REF!)</f>
        <v>#REF!</v>
      </c>
      <c r="K12" s="147" t="e">
        <f>IF(#REF!="","",#REF!)</f>
        <v>#REF!</v>
      </c>
      <c r="L12" s="147" t="e">
        <f>IF(#REF!="","",#REF!)</f>
        <v>#REF!</v>
      </c>
      <c r="M12" s="145" t="e">
        <f t="shared" si="1"/>
        <v>#REF!</v>
      </c>
      <c r="N12" s="145" t="e">
        <f t="shared" si="0"/>
        <v>#REF!</v>
      </c>
      <c r="O12" s="147" t="e">
        <f>IF(#REF!="","",#REF!)</f>
        <v>#REF!</v>
      </c>
      <c r="P12" s="147" t="e">
        <f>IF(#REF!="","",#REF!)</f>
        <v>#REF!</v>
      </c>
      <c r="Q12" s="7"/>
      <c r="R12" s="83" t="e">
        <f>IF(Form_E_Table!$G12&lt;Form_E_Table!$H12,"As horas de aplicação têm de ser iguais ou inferiores às horas de contacto","")</f>
        <v>#REF!</v>
      </c>
      <c r="S12" s="8"/>
      <c r="T12" s="8"/>
      <c r="U12" s="8"/>
      <c r="V12" s="8"/>
      <c r="W12" s="8"/>
      <c r="X12" s="8"/>
    </row>
    <row r="13" spans="1:25" s="3" customFormat="1">
      <c r="A13" s="66"/>
      <c r="B13" s="146" t="e">
        <f>IF(#REF!="","",#REF!)</f>
        <v>#REF!</v>
      </c>
      <c r="C13" s="146" t="e">
        <f>IF(#REF!="","",#REF!)</f>
        <v>#REF!</v>
      </c>
      <c r="D13" s="146" t="e">
        <f>IF(#REF!="","",#REF!)</f>
        <v>#REF!</v>
      </c>
      <c r="E13" s="146" t="e">
        <f>IF(#REF!="","",#REF!)</f>
        <v>#REF!</v>
      </c>
      <c r="F13" s="146" t="e">
        <f>IF(#REF!="","",#REF!)</f>
        <v>#REF!</v>
      </c>
      <c r="G13" s="147" t="e">
        <f>IF(#REF!="","",#REF!)</f>
        <v>#REF!</v>
      </c>
      <c r="H13" s="147" t="e">
        <f>IF(#REF!="","",#REF!)</f>
        <v>#REF!</v>
      </c>
      <c r="I13" s="147" t="e">
        <f>IF(#REF!="","",#REF!)</f>
        <v>#REF!</v>
      </c>
      <c r="J13" s="147" t="e">
        <f>IF(#REF!="","",#REF!)</f>
        <v>#REF!</v>
      </c>
      <c r="K13" s="147" t="e">
        <f>IF(#REF!="","",#REF!)</f>
        <v>#REF!</v>
      </c>
      <c r="L13" s="147" t="e">
        <f>IF(#REF!="","",#REF!)</f>
        <v>#REF!</v>
      </c>
      <c r="M13" s="145" t="e">
        <f t="shared" si="1"/>
        <v>#REF!</v>
      </c>
      <c r="N13" s="145" t="e">
        <f t="shared" si="0"/>
        <v>#REF!</v>
      </c>
      <c r="O13" s="147" t="e">
        <f>IF(#REF!="","",#REF!)</f>
        <v>#REF!</v>
      </c>
      <c r="P13" s="147" t="e">
        <f>IF(#REF!="","",#REF!)</f>
        <v>#REF!</v>
      </c>
      <c r="Q13" s="7"/>
      <c r="R13" s="83" t="e">
        <f>IF(Form_E_Table!$G13&lt;Form_E_Table!$H13,"As horas de aplicação têm de ser iguais ou inferiores às horas de contacto","")</f>
        <v>#REF!</v>
      </c>
      <c r="S13" s="8"/>
      <c r="T13" s="8"/>
      <c r="U13" s="8"/>
      <c r="V13" s="8"/>
      <c r="W13" s="8"/>
      <c r="X13" s="8"/>
    </row>
    <row r="14" spans="1:25" s="8" customFormat="1">
      <c r="A14" s="66"/>
      <c r="B14" s="146" t="e">
        <f>IF(#REF!="","",#REF!)</f>
        <v>#REF!</v>
      </c>
      <c r="C14" s="146" t="e">
        <f>IF(#REF!="","",#REF!)</f>
        <v>#REF!</v>
      </c>
      <c r="D14" s="146" t="e">
        <f>IF(#REF!="","",#REF!)</f>
        <v>#REF!</v>
      </c>
      <c r="E14" s="146" t="e">
        <f>IF(#REF!="","",#REF!)</f>
        <v>#REF!</v>
      </c>
      <c r="F14" s="146" t="e">
        <f>IF(#REF!="","",#REF!)</f>
        <v>#REF!</v>
      </c>
      <c r="G14" s="147" t="e">
        <f>IF(#REF!="","",#REF!)</f>
        <v>#REF!</v>
      </c>
      <c r="H14" s="147" t="e">
        <f>IF(#REF!="","",#REF!)</f>
        <v>#REF!</v>
      </c>
      <c r="I14" s="147" t="e">
        <f>IF(#REF!="","",#REF!)</f>
        <v>#REF!</v>
      </c>
      <c r="J14" s="147" t="e">
        <f>IF(#REF!="","",#REF!)</f>
        <v>#REF!</v>
      </c>
      <c r="K14" s="147" t="e">
        <f>IF(#REF!="","",#REF!)</f>
        <v>#REF!</v>
      </c>
      <c r="L14" s="147" t="e">
        <f>IF(#REF!="","",#REF!)</f>
        <v>#REF!</v>
      </c>
      <c r="M14" s="145" t="e">
        <f t="shared" si="1"/>
        <v>#REF!</v>
      </c>
      <c r="N14" s="145" t="e">
        <f t="shared" si="0"/>
        <v>#REF!</v>
      </c>
      <c r="O14" s="147" t="e">
        <f>IF(#REF!="","",#REF!)</f>
        <v>#REF!</v>
      </c>
      <c r="P14" s="147" t="e">
        <f>IF(#REF!="","",#REF!)</f>
        <v>#REF!</v>
      </c>
      <c r="Q14" s="7"/>
      <c r="R14" s="83" t="e">
        <f>IF(Form_E_Table!$G14&lt;Form_E_Table!$H14,"As horas de aplicação têm de ser iguais ou inferiores às horas de contacto","")</f>
        <v>#REF!</v>
      </c>
    </row>
    <row r="15" spans="1:25">
      <c r="A15" s="66"/>
      <c r="B15" s="146" t="e">
        <f>IF(#REF!="","",#REF!)</f>
        <v>#REF!</v>
      </c>
      <c r="C15" s="146" t="e">
        <f>IF(#REF!="","",#REF!)</f>
        <v>#REF!</v>
      </c>
      <c r="D15" s="146" t="e">
        <f>IF(#REF!="","",#REF!)</f>
        <v>#REF!</v>
      </c>
      <c r="E15" s="146" t="e">
        <f>IF(#REF!="","",#REF!)</f>
        <v>#REF!</v>
      </c>
      <c r="F15" s="146" t="e">
        <f>IF(#REF!="","",#REF!)</f>
        <v>#REF!</v>
      </c>
      <c r="G15" s="147" t="e">
        <f>IF(#REF!="","",#REF!)</f>
        <v>#REF!</v>
      </c>
      <c r="H15" s="147" t="e">
        <f>IF(#REF!="","",#REF!)</f>
        <v>#REF!</v>
      </c>
      <c r="I15" s="147" t="e">
        <f>IF(#REF!="","",#REF!)</f>
        <v>#REF!</v>
      </c>
      <c r="J15" s="147" t="e">
        <f>IF(#REF!="","",#REF!)</f>
        <v>#REF!</v>
      </c>
      <c r="K15" s="147" t="e">
        <f>IF(#REF!="","",#REF!)</f>
        <v>#REF!</v>
      </c>
      <c r="L15" s="147" t="e">
        <f>IF(#REF!="","",#REF!)</f>
        <v>#REF!</v>
      </c>
      <c r="M15" s="145" t="e">
        <f t="shared" si="1"/>
        <v>#REF!</v>
      </c>
      <c r="N15" s="145" t="e">
        <f t="shared" si="0"/>
        <v>#REF!</v>
      </c>
      <c r="O15" s="147" t="e">
        <f>IF(#REF!="","",#REF!)</f>
        <v>#REF!</v>
      </c>
      <c r="P15" s="147" t="e">
        <f>IF(#REF!="","",#REF!)</f>
        <v>#REF!</v>
      </c>
      <c r="Q15" s="7"/>
      <c r="R15" s="83" t="e">
        <f>IF(Form_E_Table!$G15&lt;Form_E_Table!$H15,"As horas de aplicação têm de ser iguais ou inferiores às horas de contacto","")</f>
        <v>#REF!</v>
      </c>
      <c r="Y15" s="4"/>
    </row>
    <row r="16" spans="1:25" s="4" customFormat="1">
      <c r="A16" s="66"/>
      <c r="B16" s="146" t="e">
        <f>IF(#REF!="","",#REF!)</f>
        <v>#REF!</v>
      </c>
      <c r="C16" s="146" t="e">
        <f>IF(#REF!="","",#REF!)</f>
        <v>#REF!</v>
      </c>
      <c r="D16" s="146" t="e">
        <f>IF(#REF!="","",#REF!)</f>
        <v>#REF!</v>
      </c>
      <c r="E16" s="146" t="e">
        <f>IF(#REF!="","",#REF!)</f>
        <v>#REF!</v>
      </c>
      <c r="F16" s="146" t="e">
        <f>IF(#REF!="","",#REF!)</f>
        <v>#REF!</v>
      </c>
      <c r="G16" s="147" t="e">
        <f>IF(#REF!="","",#REF!)</f>
        <v>#REF!</v>
      </c>
      <c r="H16" s="147" t="e">
        <f>IF(#REF!="","",#REF!)</f>
        <v>#REF!</v>
      </c>
      <c r="I16" s="147" t="e">
        <f>IF(#REF!="","",#REF!)</f>
        <v>#REF!</v>
      </c>
      <c r="J16" s="147" t="e">
        <f>IF(#REF!="","",#REF!)</f>
        <v>#REF!</v>
      </c>
      <c r="K16" s="147" t="e">
        <f>IF(#REF!="","",#REF!)</f>
        <v>#REF!</v>
      </c>
      <c r="L16" s="147" t="e">
        <f>IF(#REF!="","",#REF!)</f>
        <v>#REF!</v>
      </c>
      <c r="M16" s="145" t="e">
        <f t="shared" si="1"/>
        <v>#REF!</v>
      </c>
      <c r="N16" s="145" t="e">
        <f t="shared" si="0"/>
        <v>#REF!</v>
      </c>
      <c r="O16" s="147" t="e">
        <f>IF(#REF!="","",#REF!)</f>
        <v>#REF!</v>
      </c>
      <c r="P16" s="147" t="e">
        <f>IF(#REF!="","",#REF!)</f>
        <v>#REF!</v>
      </c>
      <c r="Q16" s="7"/>
      <c r="R16" s="83" t="e">
        <f>IF(Form_E_Table!$G16&lt;Form_E_Table!$H16,"As horas de aplicação têm de ser iguais ou inferiores às horas de contacto","")</f>
        <v>#REF!</v>
      </c>
    </row>
    <row r="17" spans="1:18" s="4" customFormat="1">
      <c r="A17" s="66"/>
      <c r="B17" s="146" t="e">
        <f>IF(#REF!="","",#REF!)</f>
        <v>#REF!</v>
      </c>
      <c r="C17" s="146" t="e">
        <f>IF(#REF!="","",#REF!)</f>
        <v>#REF!</v>
      </c>
      <c r="D17" s="146" t="e">
        <f>IF(#REF!="","",#REF!)</f>
        <v>#REF!</v>
      </c>
      <c r="E17" s="146" t="e">
        <f>IF(#REF!="","",#REF!)</f>
        <v>#REF!</v>
      </c>
      <c r="F17" s="146" t="e">
        <f>IF(#REF!="","",#REF!)</f>
        <v>#REF!</v>
      </c>
      <c r="G17" s="147" t="e">
        <f>IF(#REF!="","",#REF!)</f>
        <v>#REF!</v>
      </c>
      <c r="H17" s="147" t="e">
        <f>IF(#REF!="","",#REF!)</f>
        <v>#REF!</v>
      </c>
      <c r="I17" s="147" t="e">
        <f>IF(#REF!="","",#REF!)</f>
        <v>#REF!</v>
      </c>
      <c r="J17" s="147" t="e">
        <f>IF(#REF!="","",#REF!)</f>
        <v>#REF!</v>
      </c>
      <c r="K17" s="147" t="e">
        <f>IF(#REF!="","",#REF!)</f>
        <v>#REF!</v>
      </c>
      <c r="L17" s="147" t="e">
        <f>IF(#REF!="","",#REF!)</f>
        <v>#REF!</v>
      </c>
      <c r="M17" s="145" t="e">
        <f t="shared" si="1"/>
        <v>#REF!</v>
      </c>
      <c r="N17" s="145" t="e">
        <f t="shared" si="0"/>
        <v>#REF!</v>
      </c>
      <c r="O17" s="147" t="e">
        <f>IF(#REF!="","",#REF!)</f>
        <v>#REF!</v>
      </c>
      <c r="P17" s="147" t="e">
        <f>IF(#REF!="","",#REF!)</f>
        <v>#REF!</v>
      </c>
      <c r="Q17" s="7"/>
      <c r="R17" s="83" t="e">
        <f>IF(Form_E_Table!$G17&lt;Form_E_Table!$H17,"As horas de aplicação têm de ser iguais ou inferiores às horas de contacto","")</f>
        <v>#REF!</v>
      </c>
    </row>
    <row r="18" spans="1:18" s="4" customFormat="1">
      <c r="A18" s="66"/>
      <c r="B18" s="146" t="e">
        <f>IF(#REF!="","",#REF!)</f>
        <v>#REF!</v>
      </c>
      <c r="C18" s="146" t="e">
        <f>IF(#REF!="","",#REF!)</f>
        <v>#REF!</v>
      </c>
      <c r="D18" s="146" t="e">
        <f>IF(#REF!="","",#REF!)</f>
        <v>#REF!</v>
      </c>
      <c r="E18" s="146" t="e">
        <f>IF(#REF!="","",#REF!)</f>
        <v>#REF!</v>
      </c>
      <c r="F18" s="146" t="e">
        <f>IF(#REF!="","",#REF!)</f>
        <v>#REF!</v>
      </c>
      <c r="G18" s="147" t="e">
        <f>IF(#REF!="","",#REF!)</f>
        <v>#REF!</v>
      </c>
      <c r="H18" s="147" t="e">
        <f>IF(#REF!="","",#REF!)</f>
        <v>#REF!</v>
      </c>
      <c r="I18" s="147" t="e">
        <f>IF(#REF!="","",#REF!)</f>
        <v>#REF!</v>
      </c>
      <c r="J18" s="147" t="e">
        <f>IF(#REF!="","",#REF!)</f>
        <v>#REF!</v>
      </c>
      <c r="K18" s="147" t="e">
        <f>IF(#REF!="","",#REF!)</f>
        <v>#REF!</v>
      </c>
      <c r="L18" s="147" t="e">
        <f>IF(#REF!="","",#REF!)</f>
        <v>#REF!</v>
      </c>
      <c r="M18" s="145" t="e">
        <f t="shared" si="1"/>
        <v>#REF!</v>
      </c>
      <c r="N18" s="145" t="e">
        <f t="shared" si="0"/>
        <v>#REF!</v>
      </c>
      <c r="O18" s="147" t="e">
        <f>IF(#REF!="","",#REF!)</f>
        <v>#REF!</v>
      </c>
      <c r="P18" s="147" t="e">
        <f>IF(#REF!="","",#REF!)</f>
        <v>#REF!</v>
      </c>
      <c r="R18" s="83" t="e">
        <f>IF(Form_E_Table!$G18&lt;Form_E_Table!$H18,"As horas de aplicação têm de ser iguais ou inferiores às horas de contacto","")</f>
        <v>#REF!</v>
      </c>
    </row>
    <row r="19" spans="1:18" s="4" customFormat="1">
      <c r="A19" s="66"/>
      <c r="B19" s="146" t="e">
        <f>IF(#REF!="","",#REF!)</f>
        <v>#REF!</v>
      </c>
      <c r="C19" s="146" t="e">
        <f>IF(#REF!="","",#REF!)</f>
        <v>#REF!</v>
      </c>
      <c r="D19" s="146" t="e">
        <f>IF(#REF!="","",#REF!)</f>
        <v>#REF!</v>
      </c>
      <c r="E19" s="146" t="e">
        <f>IF(#REF!="","",#REF!)</f>
        <v>#REF!</v>
      </c>
      <c r="F19" s="146" t="e">
        <f>IF(#REF!="","",#REF!)</f>
        <v>#REF!</v>
      </c>
      <c r="G19" s="147" t="e">
        <f>IF(#REF!="","",#REF!)</f>
        <v>#REF!</v>
      </c>
      <c r="H19" s="147" t="e">
        <f>IF(#REF!="","",#REF!)</f>
        <v>#REF!</v>
      </c>
      <c r="I19" s="147" t="e">
        <f>IF(#REF!="","",#REF!)</f>
        <v>#REF!</v>
      </c>
      <c r="J19" s="147" t="e">
        <f>IF(#REF!="","",#REF!)</f>
        <v>#REF!</v>
      </c>
      <c r="K19" s="147" t="e">
        <f>IF(#REF!="","",#REF!)</f>
        <v>#REF!</v>
      </c>
      <c r="L19" s="147" t="e">
        <f>IF(#REF!="","",#REF!)</f>
        <v>#REF!</v>
      </c>
      <c r="M19" s="145" t="e">
        <f t="shared" si="1"/>
        <v>#REF!</v>
      </c>
      <c r="N19" s="145" t="e">
        <f t="shared" si="0"/>
        <v>#REF!</v>
      </c>
      <c r="O19" s="147" t="e">
        <f>IF(#REF!="","",#REF!)</f>
        <v>#REF!</v>
      </c>
      <c r="P19" s="147" t="e">
        <f>IF(#REF!="","",#REF!)</f>
        <v>#REF!</v>
      </c>
      <c r="R19" s="83" t="e">
        <f>IF(Form_E_Table!$G19&lt;Form_E_Table!$H19,"As horas de aplicação têm de ser iguais ou inferiores às horas de contacto","")</f>
        <v>#REF!</v>
      </c>
    </row>
    <row r="20" spans="1:18" s="4" customFormat="1">
      <c r="A20" s="8"/>
      <c r="B20" s="146" t="e">
        <f>IF(#REF!="","",#REF!)</f>
        <v>#REF!</v>
      </c>
      <c r="C20" s="146" t="e">
        <f>IF(#REF!="","",#REF!)</f>
        <v>#REF!</v>
      </c>
      <c r="D20" s="146" t="e">
        <f>IF(#REF!="","",#REF!)</f>
        <v>#REF!</v>
      </c>
      <c r="E20" s="146" t="e">
        <f>IF(#REF!="","",#REF!)</f>
        <v>#REF!</v>
      </c>
      <c r="F20" s="146" t="e">
        <f>IF(#REF!="","",#REF!)</f>
        <v>#REF!</v>
      </c>
      <c r="G20" s="147" t="e">
        <f>IF(#REF!="","",#REF!)</f>
        <v>#REF!</v>
      </c>
      <c r="H20" s="147" t="e">
        <f>IF(#REF!="","",#REF!)</f>
        <v>#REF!</v>
      </c>
      <c r="I20" s="147" t="e">
        <f>IF(#REF!="","",#REF!)</f>
        <v>#REF!</v>
      </c>
      <c r="J20" s="147" t="e">
        <f>IF(#REF!="","",#REF!)</f>
        <v>#REF!</v>
      </c>
      <c r="K20" s="147" t="e">
        <f>IF(#REF!="","",#REF!)</f>
        <v>#REF!</v>
      </c>
      <c r="L20" s="147" t="e">
        <f>IF(#REF!="","",#REF!)</f>
        <v>#REF!</v>
      </c>
      <c r="M20" s="145" t="e">
        <f t="shared" si="1"/>
        <v>#REF!</v>
      </c>
      <c r="N20" s="145" t="e">
        <f t="shared" si="0"/>
        <v>#REF!</v>
      </c>
      <c r="O20" s="147" t="e">
        <f>IF(#REF!="","",#REF!)</f>
        <v>#REF!</v>
      </c>
      <c r="P20" s="147" t="e">
        <f>IF(#REF!="","",#REF!)</f>
        <v>#REF!</v>
      </c>
      <c r="R20" s="83" t="e">
        <f>IF(Form_E_Table!$G20&lt;Form_E_Table!$H20,"As horas de aplicação têm de ser iguais ou inferiores às horas de contacto","")</f>
        <v>#REF!</v>
      </c>
    </row>
    <row r="21" spans="1:18" s="4" customFormat="1">
      <c r="A21" s="8"/>
      <c r="B21" s="146" t="e">
        <f>IF(#REF!="","",#REF!)</f>
        <v>#REF!</v>
      </c>
      <c r="C21" s="146" t="e">
        <f>IF(#REF!="","",#REF!)</f>
        <v>#REF!</v>
      </c>
      <c r="D21" s="146" t="e">
        <f>IF(#REF!="","",#REF!)</f>
        <v>#REF!</v>
      </c>
      <c r="E21" s="146" t="e">
        <f>IF(#REF!="","",#REF!)</f>
        <v>#REF!</v>
      </c>
      <c r="F21" s="146" t="e">
        <f>IF(#REF!="","",#REF!)</f>
        <v>#REF!</v>
      </c>
      <c r="G21" s="147" t="e">
        <f>IF(#REF!="","",#REF!)</f>
        <v>#REF!</v>
      </c>
      <c r="H21" s="147" t="e">
        <f>IF(#REF!="","",#REF!)</f>
        <v>#REF!</v>
      </c>
      <c r="I21" s="147" t="e">
        <f>IF(#REF!="","",#REF!)</f>
        <v>#REF!</v>
      </c>
      <c r="J21" s="147" t="e">
        <f>IF(#REF!="","",#REF!)</f>
        <v>#REF!</v>
      </c>
      <c r="K21" s="147" t="e">
        <f>IF(#REF!="","",#REF!)</f>
        <v>#REF!</v>
      </c>
      <c r="L21" s="147" t="e">
        <f>IF(#REF!="","",#REF!)</f>
        <v>#REF!</v>
      </c>
      <c r="M21" s="145" t="e">
        <f t="shared" si="1"/>
        <v>#REF!</v>
      </c>
      <c r="N21" s="145" t="e">
        <f t="shared" si="0"/>
        <v>#REF!</v>
      </c>
      <c r="O21" s="147" t="e">
        <f>IF(#REF!="","",#REF!)</f>
        <v>#REF!</v>
      </c>
      <c r="P21" s="147" t="e">
        <f>IF(#REF!="","",#REF!)</f>
        <v>#REF!</v>
      </c>
      <c r="R21" s="83" t="e">
        <f>IF(Form_E_Table!$G21&lt;Form_E_Table!$H21,"As horas de aplicação têm de ser iguais ou inferiores às horas de contacto","")</f>
        <v>#REF!</v>
      </c>
    </row>
    <row r="22" spans="1:18" s="4" customFormat="1">
      <c r="A22" s="8"/>
      <c r="B22" s="146" t="e">
        <f>IF(#REF!="","",#REF!)</f>
        <v>#REF!</v>
      </c>
      <c r="C22" s="146" t="e">
        <f>IF(#REF!="","",#REF!)</f>
        <v>#REF!</v>
      </c>
      <c r="D22" s="146" t="e">
        <f>IF(#REF!="","",#REF!)</f>
        <v>#REF!</v>
      </c>
      <c r="E22" s="146" t="e">
        <f>IF(#REF!="","",#REF!)</f>
        <v>#REF!</v>
      </c>
      <c r="F22" s="146" t="e">
        <f>IF(#REF!="","",#REF!)</f>
        <v>#REF!</v>
      </c>
      <c r="G22" s="147" t="e">
        <f>IF(#REF!="","",#REF!)</f>
        <v>#REF!</v>
      </c>
      <c r="H22" s="147" t="e">
        <f>IF(#REF!="","",#REF!)</f>
        <v>#REF!</v>
      </c>
      <c r="I22" s="147" t="e">
        <f>IF(#REF!="","",#REF!)</f>
        <v>#REF!</v>
      </c>
      <c r="J22" s="147" t="e">
        <f>IF(#REF!="","",#REF!)</f>
        <v>#REF!</v>
      </c>
      <c r="K22" s="147" t="e">
        <f>IF(#REF!="","",#REF!)</f>
        <v>#REF!</v>
      </c>
      <c r="L22" s="147" t="e">
        <f>IF(#REF!="","",#REF!)</f>
        <v>#REF!</v>
      </c>
      <c r="M22" s="145" t="e">
        <f t="shared" si="1"/>
        <v>#REF!</v>
      </c>
      <c r="N22" s="145" t="e">
        <f t="shared" si="0"/>
        <v>#REF!</v>
      </c>
      <c r="O22" s="147" t="e">
        <f>IF(#REF!="","",#REF!)</f>
        <v>#REF!</v>
      </c>
      <c r="P22" s="147" t="e">
        <f>IF(#REF!="","",#REF!)</f>
        <v>#REF!</v>
      </c>
      <c r="R22" s="83" t="e">
        <f>IF(Form_E_Table!$G22&lt;Form_E_Table!$H22,"As horas de aplicação têm de ser iguais ou inferiores às horas de contacto","")</f>
        <v>#REF!</v>
      </c>
    </row>
    <row r="23" spans="1:18" s="4" customFormat="1">
      <c r="A23" s="8"/>
      <c r="B23" s="146" t="e">
        <f>IF(#REF!="","",#REF!)</f>
        <v>#REF!</v>
      </c>
      <c r="C23" s="146" t="e">
        <f>IF(#REF!="","",#REF!)</f>
        <v>#REF!</v>
      </c>
      <c r="D23" s="146" t="e">
        <f>IF(#REF!="","",#REF!)</f>
        <v>#REF!</v>
      </c>
      <c r="E23" s="146" t="e">
        <f>IF(#REF!="","",#REF!)</f>
        <v>#REF!</v>
      </c>
      <c r="F23" s="146" t="e">
        <f>IF(#REF!="","",#REF!)</f>
        <v>#REF!</v>
      </c>
      <c r="G23" s="147" t="e">
        <f>IF(#REF!="","",#REF!)</f>
        <v>#REF!</v>
      </c>
      <c r="H23" s="147" t="e">
        <f>IF(#REF!="","",#REF!)</f>
        <v>#REF!</v>
      </c>
      <c r="I23" s="147" t="e">
        <f>IF(#REF!="","",#REF!)</f>
        <v>#REF!</v>
      </c>
      <c r="J23" s="147" t="e">
        <f>IF(#REF!="","",#REF!)</f>
        <v>#REF!</v>
      </c>
      <c r="K23" s="147" t="e">
        <f>IF(#REF!="","",#REF!)</f>
        <v>#REF!</v>
      </c>
      <c r="L23" s="147" t="e">
        <f>IF(#REF!="","",#REF!)</f>
        <v>#REF!</v>
      </c>
      <c r="M23" s="145" t="e">
        <f t="shared" si="1"/>
        <v>#REF!</v>
      </c>
      <c r="N23" s="145" t="e">
        <f t="shared" si="0"/>
        <v>#REF!</v>
      </c>
      <c r="O23" s="147" t="e">
        <f>IF(#REF!="","",#REF!)</f>
        <v>#REF!</v>
      </c>
      <c r="P23" s="147" t="e">
        <f>IF(#REF!="","",#REF!)</f>
        <v>#REF!</v>
      </c>
      <c r="R23" s="83" t="e">
        <f>IF(Form_E_Table!$G23&lt;Form_E_Table!$H23,"As horas de aplicação têm de ser iguais ou inferiores às horas de contacto","")</f>
        <v>#REF!</v>
      </c>
    </row>
    <row r="24" spans="1:18" s="4" customFormat="1">
      <c r="A24" s="8"/>
      <c r="B24" s="146" t="e">
        <f>IF(#REF!="","",#REF!)</f>
        <v>#REF!</v>
      </c>
      <c r="C24" s="146" t="e">
        <f>IF(#REF!="","",#REF!)</f>
        <v>#REF!</v>
      </c>
      <c r="D24" s="146" t="e">
        <f>IF(#REF!="","",#REF!)</f>
        <v>#REF!</v>
      </c>
      <c r="E24" s="146" t="e">
        <f>IF(#REF!="","",#REF!)</f>
        <v>#REF!</v>
      </c>
      <c r="F24" s="146" t="e">
        <f>IF(#REF!="","",#REF!)</f>
        <v>#REF!</v>
      </c>
      <c r="G24" s="147" t="e">
        <f>IF(#REF!="","",#REF!)</f>
        <v>#REF!</v>
      </c>
      <c r="H24" s="147" t="e">
        <f>IF(#REF!="","",#REF!)</f>
        <v>#REF!</v>
      </c>
      <c r="I24" s="147" t="e">
        <f>IF(#REF!="","",#REF!)</f>
        <v>#REF!</v>
      </c>
      <c r="J24" s="147" t="e">
        <f>IF(#REF!="","",#REF!)</f>
        <v>#REF!</v>
      </c>
      <c r="K24" s="147" t="e">
        <f>IF(#REF!="","",#REF!)</f>
        <v>#REF!</v>
      </c>
      <c r="L24" s="147" t="e">
        <f>IF(#REF!="","",#REF!)</f>
        <v>#REF!</v>
      </c>
      <c r="M24" s="145" t="e">
        <f t="shared" si="1"/>
        <v>#REF!</v>
      </c>
      <c r="N24" s="145" t="e">
        <f t="shared" si="0"/>
        <v>#REF!</v>
      </c>
      <c r="O24" s="147" t="e">
        <f>IF(#REF!="","",#REF!)</f>
        <v>#REF!</v>
      </c>
      <c r="P24" s="147" t="e">
        <f>IF(#REF!="","",#REF!)</f>
        <v>#REF!</v>
      </c>
      <c r="R24" s="83" t="e">
        <f>IF(Form_E_Table!$G24&lt;Form_E_Table!$H24,"As horas de aplicação têm de ser iguais ou inferiores às horas de contacto","")</f>
        <v>#REF!</v>
      </c>
    </row>
    <row r="25" spans="1:18" s="4" customFormat="1">
      <c r="A25" s="8"/>
      <c r="B25" s="146" t="e">
        <f>IF(#REF!="","",#REF!)</f>
        <v>#REF!</v>
      </c>
      <c r="C25" s="146" t="e">
        <f>IF(#REF!="","",#REF!)</f>
        <v>#REF!</v>
      </c>
      <c r="D25" s="146" t="e">
        <f>IF(#REF!="","",#REF!)</f>
        <v>#REF!</v>
      </c>
      <c r="E25" s="146" t="e">
        <f>IF(#REF!="","",#REF!)</f>
        <v>#REF!</v>
      </c>
      <c r="F25" s="146" t="e">
        <f>IF(#REF!="","",#REF!)</f>
        <v>#REF!</v>
      </c>
      <c r="G25" s="147" t="e">
        <f>IF(#REF!="","",#REF!)</f>
        <v>#REF!</v>
      </c>
      <c r="H25" s="147" t="e">
        <f>IF(#REF!="","",#REF!)</f>
        <v>#REF!</v>
      </c>
      <c r="I25" s="147" t="e">
        <f>IF(#REF!="","",#REF!)</f>
        <v>#REF!</v>
      </c>
      <c r="J25" s="147" t="e">
        <f>IF(#REF!="","",#REF!)</f>
        <v>#REF!</v>
      </c>
      <c r="K25" s="147" t="e">
        <f>IF(#REF!="","",#REF!)</f>
        <v>#REF!</v>
      </c>
      <c r="L25" s="147" t="e">
        <f>IF(#REF!="","",#REF!)</f>
        <v>#REF!</v>
      </c>
      <c r="M25" s="145" t="e">
        <f t="shared" si="1"/>
        <v>#REF!</v>
      </c>
      <c r="N25" s="145" t="e">
        <f t="shared" si="0"/>
        <v>#REF!</v>
      </c>
      <c r="O25" s="147" t="e">
        <f>IF(#REF!="","",#REF!)</f>
        <v>#REF!</v>
      </c>
      <c r="P25" s="147" t="e">
        <f>IF(#REF!="","",#REF!)</f>
        <v>#REF!</v>
      </c>
      <c r="R25" s="83" t="e">
        <f>IF(Form_E_Table!$G25&lt;Form_E_Table!$H25,"As horas de aplicação têm de ser iguais ou inferiores às horas de contacto","")</f>
        <v>#REF!</v>
      </c>
    </row>
    <row r="26" spans="1:18" s="4" customFormat="1">
      <c r="A26" s="8"/>
      <c r="B26" s="146" t="e">
        <f>IF(#REF!="","",#REF!)</f>
        <v>#REF!</v>
      </c>
      <c r="C26" s="146" t="e">
        <f>IF(#REF!="","",#REF!)</f>
        <v>#REF!</v>
      </c>
      <c r="D26" s="146" t="e">
        <f>IF(#REF!="","",#REF!)</f>
        <v>#REF!</v>
      </c>
      <c r="E26" s="146" t="e">
        <f>IF(#REF!="","",#REF!)</f>
        <v>#REF!</v>
      </c>
      <c r="F26" s="146" t="e">
        <f>IF(#REF!="","",#REF!)</f>
        <v>#REF!</v>
      </c>
      <c r="G26" s="147" t="e">
        <f>IF(#REF!="","",#REF!)</f>
        <v>#REF!</v>
      </c>
      <c r="H26" s="147" t="e">
        <f>IF(#REF!="","",#REF!)</f>
        <v>#REF!</v>
      </c>
      <c r="I26" s="147" t="e">
        <f>IF(#REF!="","",#REF!)</f>
        <v>#REF!</v>
      </c>
      <c r="J26" s="147" t="e">
        <f>IF(#REF!="","",#REF!)</f>
        <v>#REF!</v>
      </c>
      <c r="K26" s="147" t="e">
        <f>IF(#REF!="","",#REF!)</f>
        <v>#REF!</v>
      </c>
      <c r="L26" s="147" t="e">
        <f>IF(#REF!="","",#REF!)</f>
        <v>#REF!</v>
      </c>
      <c r="M26" s="145" t="e">
        <f t="shared" si="1"/>
        <v>#REF!</v>
      </c>
      <c r="N26" s="145" t="e">
        <f t="shared" si="0"/>
        <v>#REF!</v>
      </c>
      <c r="O26" s="147" t="e">
        <f>IF(#REF!="","",#REF!)</f>
        <v>#REF!</v>
      </c>
      <c r="P26" s="147" t="e">
        <f>IF(#REF!="","",#REF!)</f>
        <v>#REF!</v>
      </c>
      <c r="R26" s="83" t="e">
        <f>IF(Form_E_Table!$G26&lt;Form_E_Table!$H26,"As horas de aplicação têm de ser iguais ou inferiores às horas de contacto","")</f>
        <v>#REF!</v>
      </c>
    </row>
    <row r="27" spans="1:18" s="4" customFormat="1">
      <c r="A27" s="8"/>
      <c r="B27" s="146" t="e">
        <f>IF(#REF!="","",#REF!)</f>
        <v>#REF!</v>
      </c>
      <c r="C27" s="146" t="e">
        <f>IF(#REF!="","",#REF!)</f>
        <v>#REF!</v>
      </c>
      <c r="D27" s="146" t="e">
        <f>IF(#REF!="","",#REF!)</f>
        <v>#REF!</v>
      </c>
      <c r="E27" s="146" t="e">
        <f>IF(#REF!="","",#REF!)</f>
        <v>#REF!</v>
      </c>
      <c r="F27" s="146" t="e">
        <f>IF(#REF!="","",#REF!)</f>
        <v>#REF!</v>
      </c>
      <c r="G27" s="147" t="e">
        <f>IF(#REF!="","",#REF!)</f>
        <v>#REF!</v>
      </c>
      <c r="H27" s="147" t="e">
        <f>IF(#REF!="","",#REF!)</f>
        <v>#REF!</v>
      </c>
      <c r="I27" s="147" t="e">
        <f>IF(#REF!="","",#REF!)</f>
        <v>#REF!</v>
      </c>
      <c r="J27" s="147" t="e">
        <f>IF(#REF!="","",#REF!)</f>
        <v>#REF!</v>
      </c>
      <c r="K27" s="147" t="e">
        <f>IF(#REF!="","",#REF!)</f>
        <v>#REF!</v>
      </c>
      <c r="L27" s="147" t="e">
        <f>IF(#REF!="","",#REF!)</f>
        <v>#REF!</v>
      </c>
      <c r="M27" s="145" t="e">
        <f t="shared" si="1"/>
        <v>#REF!</v>
      </c>
      <c r="N27" s="145" t="e">
        <f t="shared" si="0"/>
        <v>#REF!</v>
      </c>
      <c r="O27" s="147" t="e">
        <f>IF(#REF!="","",#REF!)</f>
        <v>#REF!</v>
      </c>
      <c r="P27" s="147" t="e">
        <f>IF(#REF!="","",#REF!)</f>
        <v>#REF!</v>
      </c>
      <c r="R27" s="83" t="e">
        <f>IF(Form_E_Table!$G27&lt;Form_E_Table!$H27,"As horas de aplicação têm de ser iguais ou inferiores às horas de contacto","")</f>
        <v>#REF!</v>
      </c>
    </row>
    <row r="28" spans="1:18" s="4" customFormat="1" ht="12.75" customHeight="1">
      <c r="B28" s="124"/>
      <c r="C28" s="124"/>
      <c r="D28" s="125" t="s">
        <v>7</v>
      </c>
      <c r="E28" s="125"/>
      <c r="F28" s="125"/>
      <c r="G28" s="126" t="e">
        <f>SUBTOTAL(109,Tabela6[Horas de contacto
(6)])</f>
        <v>#REF!</v>
      </c>
      <c r="H28" s="126" t="e">
        <f>SUBTOTAL(109,Tabela6[Das quais de aplicação
(6.1)])</f>
        <v>#REF!</v>
      </c>
      <c r="I28" s="126" t="e">
        <f>SUBTOTAL(109,Tabela6[Outras horas de trabalho 
(7)])</f>
        <v>#REF!</v>
      </c>
      <c r="J28" s="126" t="e">
        <f>SUBTOTAL(109,Tabela6[Das quais correspondem apenas ao estágio
(8)])</f>
        <v>#REF!</v>
      </c>
      <c r="K28" s="126" t="e">
        <f>SUBTOTAL(109,Tabela6[Horas de trabalho totais
(9)=(6)+(7)])</f>
        <v>#REF!</v>
      </c>
      <c r="L28" s="126" t="e">
        <f>SUBTOTAL(109,Tabela6[Créditos
(10)])</f>
        <v>#REF!</v>
      </c>
      <c r="M28" s="126"/>
      <c r="N28" s="126"/>
      <c r="O28" s="126"/>
      <c r="P28" s="125"/>
      <c r="R28" s="82"/>
    </row>
    <row r="29" spans="1:18" s="4" customFormat="1">
      <c r="A29" s="8"/>
      <c r="B29" s="16"/>
      <c r="C29" s="16"/>
      <c r="D29" s="16"/>
      <c r="E29" s="16"/>
      <c r="F29" s="16"/>
      <c r="G29" s="16"/>
      <c r="H29" s="16"/>
      <c r="I29" s="31"/>
      <c r="J29" s="31"/>
      <c r="K29" s="31"/>
      <c r="L29" s="31"/>
      <c r="M29" s="31"/>
      <c r="N29" s="31"/>
      <c r="O29" s="31"/>
      <c r="P29" s="93"/>
      <c r="R29" s="82"/>
    </row>
    <row r="30" spans="1:18" s="4" customFormat="1">
      <c r="P30" s="7"/>
      <c r="R30" s="82"/>
    </row>
    <row r="31" spans="1:18" s="4" customFormat="1">
      <c r="P31" s="7"/>
      <c r="R31" s="82"/>
    </row>
    <row r="32" spans="1:18" s="4" customFormat="1">
      <c r="P32" s="7"/>
      <c r="R32" s="82"/>
    </row>
    <row r="33" spans="16:18" s="4" customFormat="1">
      <c r="P33" s="7"/>
      <c r="R33" s="82"/>
    </row>
    <row r="34" spans="16:18" s="4" customFormat="1">
      <c r="P34" s="7"/>
      <c r="R34" s="82"/>
    </row>
    <row r="35" spans="16:18" s="4" customFormat="1">
      <c r="P35" s="7"/>
      <c r="R35" s="82"/>
    </row>
    <row r="36" spans="16:18" s="4" customFormat="1">
      <c r="P36" s="7"/>
      <c r="R36" s="82"/>
    </row>
    <row r="37" spans="16:18" s="4" customFormat="1">
      <c r="P37" s="7"/>
      <c r="R37" s="82"/>
    </row>
    <row r="38" spans="16:18" s="4" customFormat="1">
      <c r="P38" s="7"/>
      <c r="R38" s="82"/>
    </row>
    <row r="39" spans="16:18" s="4" customFormat="1">
      <c r="P39" s="7"/>
      <c r="R39" s="82"/>
    </row>
    <row r="40" spans="16:18" s="4" customFormat="1">
      <c r="P40" s="7"/>
      <c r="R40" s="82"/>
    </row>
    <row r="41" spans="16:18" s="4" customFormat="1">
      <c r="P41" s="7"/>
      <c r="R41" s="82"/>
    </row>
    <row r="42" spans="16:18" s="4" customFormat="1">
      <c r="P42" s="7"/>
      <c r="R42" s="82"/>
    </row>
    <row r="43" spans="16:18" s="4" customFormat="1">
      <c r="P43" s="7"/>
      <c r="R43" s="82"/>
    </row>
    <row r="44" spans="16:18" s="4" customFormat="1">
      <c r="P44" s="7"/>
      <c r="R44" s="82"/>
    </row>
    <row r="45" spans="16:18" s="4" customFormat="1">
      <c r="P45" s="7"/>
      <c r="R45" s="82"/>
    </row>
    <row r="46" spans="16:18" s="4" customFormat="1">
      <c r="P46" s="7"/>
      <c r="R46" s="82"/>
    </row>
    <row r="47" spans="16:18" s="4" customFormat="1">
      <c r="P47" s="7"/>
      <c r="R47" s="82"/>
    </row>
    <row r="48" spans="16:18" s="4" customFormat="1">
      <c r="P48" s="7"/>
      <c r="R48" s="82"/>
    </row>
    <row r="49" spans="1:18" s="128" customFormat="1">
      <c r="A49" s="127" t="s">
        <v>4</v>
      </c>
      <c r="B49" s="127"/>
      <c r="C49" s="127" t="s">
        <v>88</v>
      </c>
      <c r="D49" s="127"/>
      <c r="E49" s="127" t="s">
        <v>90</v>
      </c>
      <c r="P49" s="129"/>
      <c r="R49" s="130"/>
    </row>
    <row r="50" spans="1:18" s="128" customFormat="1">
      <c r="A50" s="127" t="s">
        <v>5</v>
      </c>
      <c r="B50" s="127"/>
      <c r="C50" s="127" t="s">
        <v>89</v>
      </c>
      <c r="D50" s="127"/>
      <c r="E50" s="127" t="s">
        <v>91</v>
      </c>
      <c r="P50" s="129"/>
      <c r="R50" s="130"/>
    </row>
    <row r="51" spans="1:18" s="128" customFormat="1">
      <c r="A51" s="127" t="s">
        <v>6</v>
      </c>
      <c r="B51" s="127"/>
      <c r="C51" s="127"/>
      <c r="D51" s="127"/>
      <c r="E51" s="127" t="s">
        <v>92</v>
      </c>
      <c r="P51" s="129"/>
      <c r="R51" s="130"/>
    </row>
    <row r="52" spans="1:18" s="4" customFormat="1">
      <c r="P52" s="7"/>
      <c r="R52" s="82"/>
    </row>
    <row r="53" spans="1:18" s="4" customFormat="1">
      <c r="P53" s="7"/>
      <c r="R53" s="82"/>
    </row>
    <row r="54" spans="1:18" s="4" customFormat="1">
      <c r="P54" s="7"/>
      <c r="R54" s="82"/>
    </row>
    <row r="55" spans="1:18" s="4" customFormat="1">
      <c r="P55" s="7"/>
      <c r="R55" s="82"/>
    </row>
    <row r="56" spans="1:18" s="4" customFormat="1">
      <c r="P56" s="7"/>
      <c r="R56" s="82"/>
    </row>
    <row r="57" spans="1:18" s="4" customFormat="1">
      <c r="P57" s="7"/>
      <c r="R57" s="82"/>
    </row>
    <row r="58" spans="1:18" s="4" customFormat="1">
      <c r="P58" s="7"/>
      <c r="R58" s="82"/>
    </row>
    <row r="59" spans="1:18" s="4" customFormat="1">
      <c r="P59" s="7"/>
      <c r="R59" s="82"/>
    </row>
    <row r="60" spans="1:18" s="4" customFormat="1">
      <c r="P60" s="7"/>
      <c r="R60" s="82"/>
    </row>
    <row r="61" spans="1:18" s="4" customFormat="1">
      <c r="P61" s="7"/>
      <c r="R61" s="82"/>
    </row>
    <row r="62" spans="1:18" s="4" customFormat="1">
      <c r="P62" s="7"/>
      <c r="R62" s="82"/>
    </row>
    <row r="63" spans="1:18" s="4" customFormat="1">
      <c r="P63" s="7"/>
      <c r="R63" s="82"/>
    </row>
    <row r="64" spans="1:18" s="4" customFormat="1">
      <c r="P64" s="7"/>
      <c r="R64" s="82"/>
    </row>
    <row r="65" spans="2:18" s="4" customFormat="1">
      <c r="P65" s="7"/>
      <c r="R65" s="82"/>
    </row>
    <row r="66" spans="2:18" s="4" customFormat="1">
      <c r="P66" s="7"/>
      <c r="R66" s="82"/>
    </row>
    <row r="67" spans="2:18" s="4" customFormat="1">
      <c r="P67" s="7"/>
      <c r="R67" s="82"/>
    </row>
    <row r="68" spans="2:18" s="4" customFormat="1">
      <c r="P68" s="7"/>
      <c r="R68" s="82"/>
    </row>
    <row r="69" spans="2:18" s="4" customFormat="1">
      <c r="P69" s="7"/>
      <c r="R69" s="82"/>
    </row>
    <row r="70" spans="2:18" s="4" customFormat="1" hidden="1">
      <c r="P70" s="7"/>
      <c r="R70" s="82"/>
    </row>
    <row r="71" spans="2:18" s="4" customFormat="1" hidden="1">
      <c r="P71" s="7"/>
      <c r="R71" s="82"/>
    </row>
    <row r="72" spans="2:18" s="4" customFormat="1" hidden="1">
      <c r="P72" s="7"/>
      <c r="R72" s="82"/>
    </row>
    <row r="73" spans="2:18" s="4" customFormat="1" hidden="1">
      <c r="D73" s="171" t="s">
        <v>224</v>
      </c>
      <c r="E73" s="172"/>
      <c r="F73"/>
      <c r="G73"/>
      <c r="H73"/>
      <c r="P73" s="7"/>
      <c r="R73" s="82"/>
    </row>
    <row r="74" spans="2:18" s="4" customFormat="1" hidden="1">
      <c r="D74" s="171" t="s">
        <v>223</v>
      </c>
      <c r="E74" s="172" t="s">
        <v>7</v>
      </c>
      <c r="F74"/>
      <c r="G74"/>
      <c r="H74"/>
      <c r="P74" s="7"/>
      <c r="R74" s="82"/>
    </row>
    <row r="75" spans="2:18" s="4" customFormat="1" hidden="1">
      <c r="D75" s="173"/>
      <c r="E75" s="174">
        <v>0</v>
      </c>
      <c r="F75"/>
      <c r="G75"/>
      <c r="H75"/>
      <c r="P75" s="7"/>
      <c r="R75" s="82"/>
    </row>
    <row r="76" spans="2:18" s="4" customFormat="1" hidden="1">
      <c r="D76" s="175" t="s">
        <v>225</v>
      </c>
      <c r="E76" s="176">
        <v>3</v>
      </c>
      <c r="F76"/>
      <c r="G76"/>
      <c r="H76"/>
      <c r="P76" s="7"/>
      <c r="R76" s="82"/>
    </row>
    <row r="77" spans="2:18" s="4" customFormat="1" hidden="1">
      <c r="B77"/>
      <c r="C77"/>
      <c r="D77" s="175" t="s">
        <v>228</v>
      </c>
      <c r="E77" s="176">
        <v>10</v>
      </c>
      <c r="F77"/>
      <c r="G77"/>
      <c r="H77"/>
      <c r="P77" s="7"/>
      <c r="R77" s="82"/>
    </row>
    <row r="78" spans="2:18" s="4" customFormat="1" hidden="1">
      <c r="B78"/>
      <c r="C78"/>
      <c r="D78" s="175" t="s">
        <v>230</v>
      </c>
      <c r="E78" s="176">
        <v>5</v>
      </c>
      <c r="F78"/>
      <c r="G78"/>
      <c r="H78"/>
      <c r="P78" s="7"/>
      <c r="R78" s="82"/>
    </row>
    <row r="79" spans="2:18" s="4" customFormat="1" hidden="1">
      <c r="B79"/>
      <c r="C79"/>
      <c r="D79" s="175" t="s">
        <v>231</v>
      </c>
      <c r="E79" s="176">
        <v>3</v>
      </c>
      <c r="F79"/>
      <c r="G79"/>
      <c r="H79"/>
      <c r="P79" s="7"/>
      <c r="R79" s="82"/>
    </row>
    <row r="80" spans="2:18" s="4" customFormat="1" hidden="1">
      <c r="B80"/>
      <c r="C80"/>
      <c r="D80" s="175" t="s">
        <v>232</v>
      </c>
      <c r="E80" s="176">
        <v>6</v>
      </c>
      <c r="F80"/>
      <c r="G80"/>
      <c r="H80"/>
      <c r="P80" s="7"/>
      <c r="R80" s="82"/>
    </row>
    <row r="81" spans="2:18" s="4" customFormat="1" hidden="1">
      <c r="B81"/>
      <c r="C81"/>
      <c r="D81" s="175" t="s">
        <v>234</v>
      </c>
      <c r="E81" s="176">
        <v>13</v>
      </c>
      <c r="F81"/>
      <c r="G81"/>
      <c r="H81"/>
      <c r="P81" s="7"/>
      <c r="R81" s="82"/>
    </row>
    <row r="82" spans="2:18" s="4" customFormat="1" hidden="1">
      <c r="B82"/>
      <c r="C82"/>
      <c r="D82" s="175" t="s">
        <v>235</v>
      </c>
      <c r="E82" s="176">
        <v>19</v>
      </c>
      <c r="F82"/>
      <c r="G82"/>
      <c r="H82"/>
      <c r="P82" s="7"/>
      <c r="R82" s="82"/>
    </row>
    <row r="83" spans="2:18" s="4" customFormat="1" hidden="1">
      <c r="B83"/>
      <c r="C83"/>
      <c r="D83" s="177" t="s">
        <v>236</v>
      </c>
      <c r="E83" s="178">
        <v>61</v>
      </c>
      <c r="F83"/>
      <c r="G83"/>
      <c r="H83"/>
      <c r="P83" s="7"/>
      <c r="R83" s="82"/>
    </row>
    <row r="84" spans="2:18" s="4" customFormat="1" hidden="1">
      <c r="B84"/>
      <c r="C84"/>
      <c r="D84"/>
      <c r="E84"/>
      <c r="F84"/>
      <c r="G84"/>
      <c r="H84"/>
      <c r="P84" s="7"/>
      <c r="R84" s="82"/>
    </row>
    <row r="85" spans="2:18" s="4" customFormat="1" hidden="1">
      <c r="B85"/>
      <c r="C85"/>
      <c r="D85"/>
      <c r="E85"/>
      <c r="F85"/>
      <c r="G85"/>
      <c r="H85"/>
      <c r="P85" s="7"/>
      <c r="R85" s="82"/>
    </row>
    <row r="86" spans="2:18" s="4" customFormat="1" hidden="1">
      <c r="B86"/>
      <c r="C86"/>
      <c r="D86"/>
      <c r="E86"/>
      <c r="F86"/>
      <c r="G86"/>
      <c r="H86"/>
      <c r="P86" s="7"/>
      <c r="R86" s="82"/>
    </row>
    <row r="87" spans="2:18" s="4" customFormat="1" hidden="1">
      <c r="P87" s="7"/>
      <c r="R87" s="82"/>
    </row>
    <row r="88" spans="2:18" s="4" customFormat="1" hidden="1">
      <c r="P88" s="7"/>
      <c r="R88" s="82"/>
    </row>
    <row r="89" spans="2:18" s="4" customFormat="1" hidden="1">
      <c r="P89" s="7"/>
      <c r="R89" s="82"/>
    </row>
    <row r="90" spans="2:18" s="4" customFormat="1" hidden="1">
      <c r="P90" s="7"/>
      <c r="R90" s="82"/>
    </row>
    <row r="91" spans="2:18" s="4" customFormat="1">
      <c r="P91" s="7"/>
      <c r="R91" s="82"/>
    </row>
    <row r="92" spans="2:18" s="4" customFormat="1">
      <c r="P92" s="7"/>
      <c r="R92" s="82"/>
    </row>
    <row r="93" spans="2:18" s="4" customFormat="1">
      <c r="P93" s="7"/>
      <c r="R93" s="82"/>
    </row>
    <row r="94" spans="2:18" s="4" customFormat="1">
      <c r="P94" s="7"/>
      <c r="R94" s="82"/>
    </row>
    <row r="95" spans="2:18" s="4" customFormat="1">
      <c r="P95" s="7"/>
      <c r="R95" s="82"/>
    </row>
    <row r="96" spans="2:18" s="4" customFormat="1">
      <c r="P96" s="7"/>
      <c r="R96" s="82"/>
    </row>
    <row r="97" spans="2:18" s="4" customFormat="1">
      <c r="P97" s="7"/>
      <c r="R97" s="82"/>
    </row>
    <row r="98" spans="2:18" s="4" customFormat="1">
      <c r="P98" s="7"/>
      <c r="R98" s="82"/>
    </row>
    <row r="99" spans="2:18" s="4" customFormat="1">
      <c r="P99" s="7"/>
      <c r="R99" s="82"/>
    </row>
    <row r="100" spans="2:18" s="4" customFormat="1">
      <c r="P100" s="7"/>
      <c r="R100" s="82"/>
    </row>
    <row r="101" spans="2:18" s="4" customFormat="1">
      <c r="P101" s="7"/>
      <c r="R101" s="82"/>
    </row>
    <row r="102" spans="2:18" s="4" customFormat="1">
      <c r="P102" s="7"/>
      <c r="R102" s="82"/>
    </row>
    <row r="103" spans="2:18">
      <c r="B103" s="4"/>
      <c r="C103" s="4"/>
      <c r="D103" s="4"/>
      <c r="E103" s="4"/>
      <c r="F103" s="4"/>
      <c r="G103" s="4"/>
      <c r="H103" s="4"/>
      <c r="I103" s="4"/>
      <c r="J103" s="4"/>
      <c r="K103" s="4"/>
      <c r="L103" s="4"/>
      <c r="M103" s="4"/>
      <c r="N103" s="4"/>
      <c r="O103" s="4"/>
    </row>
    <row r="104" spans="2:18">
      <c r="B104" s="4"/>
      <c r="C104" s="4"/>
      <c r="D104" s="4"/>
      <c r="E104" s="4"/>
      <c r="F104" s="4"/>
      <c r="G104" s="4"/>
      <c r="H104" s="4"/>
      <c r="I104" s="4"/>
      <c r="J104" s="4"/>
      <c r="K104" s="4"/>
      <c r="L104" s="4"/>
      <c r="M104" s="4"/>
      <c r="N104" s="4"/>
      <c r="O104" s="4"/>
    </row>
    <row r="105" spans="2:18">
      <c r="B105" s="4"/>
      <c r="C105" s="4"/>
      <c r="D105" s="4"/>
      <c r="E105" s="4"/>
      <c r="F105" s="4"/>
      <c r="G105" s="4"/>
      <c r="H105" s="4"/>
      <c r="I105" s="4"/>
      <c r="J105" s="4"/>
      <c r="K105" s="4"/>
      <c r="L105" s="4"/>
      <c r="M105" s="4"/>
      <c r="N105" s="4"/>
      <c r="O105" s="4"/>
    </row>
    <row r="106" spans="2:18">
      <c r="B106" s="4"/>
      <c r="C106" s="4"/>
      <c r="D106" s="4"/>
      <c r="E106" s="4"/>
      <c r="F106" s="4"/>
      <c r="G106" s="4"/>
      <c r="H106" s="4"/>
      <c r="I106" s="4"/>
      <c r="J106" s="4"/>
      <c r="K106" s="4"/>
      <c r="L106" s="4"/>
      <c r="M106" s="4"/>
      <c r="N106" s="4"/>
      <c r="O106" s="4"/>
    </row>
    <row r="107" spans="2:18">
      <c r="B107" s="4"/>
      <c r="C107" s="4"/>
      <c r="D107" s="4"/>
      <c r="E107" s="4"/>
      <c r="F107" s="4"/>
      <c r="G107" s="4"/>
      <c r="H107" s="4"/>
      <c r="I107" s="4"/>
      <c r="J107" s="4"/>
      <c r="K107" s="4"/>
      <c r="L107" s="4"/>
      <c r="M107" s="4"/>
      <c r="N107" s="4"/>
      <c r="O107" s="4"/>
    </row>
    <row r="108" spans="2:18">
      <c r="B108" s="4"/>
      <c r="C108" s="4"/>
      <c r="D108" s="4"/>
      <c r="E108" s="4"/>
      <c r="F108" s="4"/>
      <c r="G108" s="4"/>
      <c r="H108" s="4"/>
      <c r="I108" s="4"/>
      <c r="J108" s="4"/>
      <c r="K108" s="4"/>
      <c r="L108" s="4"/>
      <c r="M108" s="4"/>
      <c r="N108" s="4"/>
      <c r="O108" s="4"/>
    </row>
    <row r="109" spans="2:18">
      <c r="B109" s="4"/>
      <c r="C109" s="4"/>
      <c r="D109" s="4"/>
      <c r="E109" s="4"/>
      <c r="F109" s="4"/>
      <c r="G109" s="4"/>
      <c r="H109" s="4"/>
      <c r="I109" s="4"/>
      <c r="J109" s="4"/>
      <c r="K109" s="4"/>
      <c r="L109" s="4"/>
      <c r="M109" s="4"/>
      <c r="N109" s="4"/>
      <c r="O109" s="4"/>
    </row>
    <row r="110" spans="2:18">
      <c r="B110" s="4"/>
      <c r="C110" s="4"/>
      <c r="D110" s="4"/>
      <c r="E110" s="4"/>
      <c r="F110" s="4"/>
      <c r="G110" s="4"/>
      <c r="H110" s="4"/>
      <c r="I110" s="4"/>
      <c r="J110" s="4"/>
      <c r="K110" s="4"/>
      <c r="L110" s="4"/>
      <c r="M110" s="4"/>
      <c r="N110" s="4"/>
      <c r="O110" s="4"/>
    </row>
    <row r="111" spans="2:18">
      <c r="B111" s="4"/>
      <c r="C111" s="4"/>
      <c r="D111" s="4"/>
      <c r="E111" s="4"/>
      <c r="F111" s="4"/>
      <c r="G111" s="4"/>
      <c r="H111" s="4"/>
      <c r="I111" s="4"/>
      <c r="J111" s="4"/>
      <c r="K111" s="4"/>
      <c r="L111" s="4"/>
      <c r="M111" s="4"/>
      <c r="N111" s="4"/>
      <c r="O111" s="4"/>
    </row>
    <row r="112" spans="2:18">
      <c r="B112" s="4"/>
      <c r="C112" s="4"/>
      <c r="D112" s="4"/>
      <c r="E112" s="4"/>
      <c r="F112" s="4"/>
      <c r="G112" s="4"/>
      <c r="H112" s="4"/>
      <c r="I112" s="4"/>
      <c r="J112" s="4"/>
      <c r="K112" s="4"/>
      <c r="L112" s="4"/>
      <c r="M112" s="4"/>
      <c r="N112" s="4"/>
      <c r="O112" s="4"/>
    </row>
    <row r="113" spans="2:15">
      <c r="B113" s="4"/>
      <c r="C113" s="4"/>
      <c r="D113" s="4"/>
      <c r="E113" s="4"/>
      <c r="F113" s="4"/>
      <c r="G113" s="4"/>
      <c r="H113" s="4"/>
      <c r="I113" s="4"/>
      <c r="J113" s="4"/>
      <c r="K113" s="4"/>
      <c r="L113" s="4"/>
      <c r="M113" s="4"/>
      <c r="N113" s="4"/>
      <c r="O113" s="4"/>
    </row>
    <row r="114" spans="2:15">
      <c r="B114" s="4"/>
      <c r="C114" s="4"/>
      <c r="D114" s="4"/>
      <c r="E114" s="4"/>
      <c r="F114" s="4"/>
      <c r="G114" s="4"/>
      <c r="H114" s="4"/>
      <c r="I114" s="4"/>
      <c r="J114" s="4"/>
      <c r="K114" s="4"/>
      <c r="L114" s="4"/>
      <c r="M114" s="4"/>
      <c r="N114" s="4"/>
      <c r="O114" s="4"/>
    </row>
    <row r="115" spans="2:15">
      <c r="B115" s="4"/>
      <c r="C115" s="4"/>
      <c r="D115" s="4"/>
      <c r="E115" s="4"/>
      <c r="F115" s="4"/>
      <c r="G115" s="4"/>
      <c r="H115" s="4"/>
      <c r="I115" s="4"/>
      <c r="J115" s="4"/>
      <c r="K115" s="4"/>
      <c r="L115" s="4"/>
      <c r="M115" s="4"/>
      <c r="N115" s="4"/>
      <c r="O115" s="4"/>
    </row>
    <row r="116" spans="2:15">
      <c r="B116" s="4"/>
      <c r="C116" s="4"/>
      <c r="D116" s="4"/>
      <c r="E116" s="4"/>
      <c r="F116" s="4"/>
      <c r="G116" s="4"/>
      <c r="H116" s="4"/>
      <c r="I116" s="4"/>
      <c r="J116" s="4"/>
      <c r="K116" s="4"/>
      <c r="L116" s="4"/>
      <c r="M116" s="4"/>
      <c r="N116" s="4"/>
      <c r="O116" s="4"/>
    </row>
    <row r="117" spans="2:15">
      <c r="B117" s="4"/>
      <c r="C117" s="4"/>
      <c r="D117" s="4"/>
      <c r="E117" s="4"/>
      <c r="F117" s="4"/>
      <c r="G117" s="4"/>
      <c r="H117" s="4"/>
      <c r="I117" s="4"/>
      <c r="J117" s="4"/>
      <c r="K117" s="4"/>
      <c r="L117" s="4"/>
      <c r="M117" s="4"/>
      <c r="N117" s="4"/>
      <c r="O117" s="4"/>
    </row>
    <row r="118" spans="2:15">
      <c r="B118" s="4"/>
      <c r="C118" s="4"/>
      <c r="D118" s="4"/>
      <c r="E118" s="4"/>
      <c r="F118" s="4"/>
      <c r="G118" s="4"/>
      <c r="H118" s="4"/>
      <c r="I118" s="4"/>
      <c r="J118" s="4"/>
      <c r="K118" s="4"/>
      <c r="L118" s="4"/>
      <c r="M118" s="4"/>
      <c r="N118" s="4"/>
      <c r="O118" s="4"/>
    </row>
    <row r="119" spans="2:15">
      <c r="B119" s="4"/>
      <c r="C119" s="4"/>
      <c r="D119" s="4"/>
      <c r="E119" s="4"/>
      <c r="F119" s="4"/>
      <c r="G119" s="4"/>
      <c r="H119" s="4"/>
      <c r="I119" s="4"/>
      <c r="J119" s="4"/>
      <c r="K119" s="4"/>
      <c r="L119" s="4"/>
      <c r="M119" s="4"/>
      <c r="N119" s="4"/>
      <c r="O119" s="4"/>
    </row>
    <row r="120" spans="2:15">
      <c r="B120" s="4"/>
      <c r="C120" s="4"/>
      <c r="D120" s="4"/>
      <c r="E120" s="4"/>
      <c r="F120" s="4"/>
      <c r="G120" s="4"/>
      <c r="H120" s="4"/>
      <c r="I120" s="4"/>
      <c r="J120" s="4"/>
      <c r="K120" s="4"/>
      <c r="L120" s="4"/>
      <c r="M120" s="4"/>
      <c r="N120" s="4"/>
      <c r="O120" s="4"/>
    </row>
    <row r="121" spans="2:15">
      <c r="B121" s="4"/>
      <c r="C121" s="4"/>
      <c r="D121" s="4"/>
      <c r="E121" s="4"/>
      <c r="F121" s="4"/>
      <c r="G121" s="4"/>
      <c r="H121" s="4"/>
      <c r="I121" s="4"/>
      <c r="J121" s="4"/>
      <c r="K121" s="4"/>
      <c r="L121" s="4"/>
      <c r="M121" s="4"/>
      <c r="N121" s="4"/>
      <c r="O121" s="4"/>
    </row>
    <row r="122" spans="2:15">
      <c r="B122" s="4"/>
      <c r="C122" s="4"/>
      <c r="D122" s="4"/>
      <c r="E122" s="4"/>
      <c r="F122" s="4"/>
      <c r="G122" s="4"/>
      <c r="H122" s="4"/>
      <c r="I122" s="4"/>
      <c r="J122" s="4"/>
      <c r="K122" s="4"/>
      <c r="L122" s="4"/>
      <c r="M122" s="4"/>
      <c r="N122" s="4"/>
      <c r="O122" s="4"/>
    </row>
    <row r="123" spans="2:15">
      <c r="B123" s="4"/>
      <c r="C123" s="4"/>
      <c r="D123" s="4"/>
      <c r="E123" s="4"/>
      <c r="F123" s="4"/>
      <c r="G123" s="4"/>
      <c r="H123" s="4"/>
      <c r="I123" s="4"/>
      <c r="J123" s="4"/>
      <c r="K123" s="4"/>
      <c r="L123" s="4"/>
      <c r="M123" s="4"/>
      <c r="N123" s="4"/>
      <c r="O123" s="4"/>
    </row>
    <row r="124" spans="2:15">
      <c r="B124" s="4"/>
      <c r="C124" s="4"/>
      <c r="D124" s="4"/>
      <c r="E124" s="4"/>
      <c r="F124" s="4"/>
      <c r="G124" s="4"/>
      <c r="H124" s="4"/>
      <c r="I124" s="4"/>
      <c r="J124" s="4"/>
      <c r="K124" s="4"/>
      <c r="L124" s="4"/>
      <c r="M124" s="4"/>
      <c r="N124" s="4"/>
      <c r="O124" s="4"/>
    </row>
    <row r="125" spans="2:15">
      <c r="B125" s="4"/>
      <c r="C125" s="4"/>
      <c r="D125" s="4"/>
      <c r="E125" s="4"/>
      <c r="F125" s="4"/>
      <c r="G125" s="4"/>
      <c r="H125" s="4"/>
      <c r="I125" s="4"/>
      <c r="J125" s="4"/>
      <c r="K125" s="4"/>
      <c r="L125" s="4"/>
      <c r="M125" s="4"/>
      <c r="N125" s="4"/>
      <c r="O125" s="4"/>
    </row>
    <row r="126" spans="2:15">
      <c r="B126" s="4"/>
      <c r="C126" s="4"/>
      <c r="D126" s="4"/>
      <c r="E126" s="4"/>
      <c r="F126" s="4"/>
      <c r="G126" s="4"/>
      <c r="H126" s="4"/>
      <c r="I126" s="4"/>
      <c r="J126" s="4"/>
      <c r="K126" s="4"/>
      <c r="L126" s="4"/>
      <c r="M126" s="4"/>
      <c r="N126" s="4"/>
      <c r="O126" s="4"/>
    </row>
    <row r="127" spans="2:15">
      <c r="B127" s="4"/>
      <c r="C127" s="4"/>
      <c r="D127" s="4"/>
      <c r="E127" s="4"/>
      <c r="F127" s="4"/>
      <c r="G127" s="4"/>
      <c r="H127" s="4"/>
      <c r="I127" s="4"/>
      <c r="J127" s="4"/>
      <c r="K127" s="4"/>
      <c r="L127" s="4"/>
      <c r="M127" s="4"/>
      <c r="N127" s="4"/>
      <c r="O127" s="4"/>
    </row>
    <row r="128" spans="2:15">
      <c r="B128" s="4"/>
      <c r="C128" s="4"/>
      <c r="D128" s="4"/>
      <c r="E128" s="4"/>
      <c r="F128" s="4"/>
      <c r="G128" s="4"/>
      <c r="H128" s="4"/>
      <c r="I128" s="4"/>
      <c r="J128" s="4"/>
      <c r="K128" s="4"/>
      <c r="L128" s="4"/>
      <c r="M128" s="4"/>
      <c r="N128" s="4"/>
      <c r="O128" s="4"/>
    </row>
    <row r="129" spans="2:15">
      <c r="B129" s="4"/>
      <c r="C129" s="4"/>
      <c r="D129" s="4"/>
      <c r="E129" s="4"/>
      <c r="F129" s="4"/>
      <c r="G129" s="4"/>
      <c r="H129" s="4"/>
      <c r="I129" s="4"/>
      <c r="J129" s="4"/>
      <c r="K129" s="4"/>
      <c r="L129" s="4"/>
      <c r="M129" s="4"/>
      <c r="N129" s="4"/>
      <c r="O129" s="4"/>
    </row>
    <row r="130" spans="2:15">
      <c r="B130" s="4"/>
      <c r="C130" s="4"/>
      <c r="D130" s="4"/>
      <c r="E130" s="4"/>
      <c r="F130" s="4"/>
      <c r="G130" s="4"/>
      <c r="H130" s="4"/>
      <c r="I130" s="4"/>
      <c r="J130" s="4"/>
      <c r="K130" s="4"/>
      <c r="L130" s="4"/>
      <c r="M130" s="4"/>
      <c r="N130" s="4"/>
      <c r="O130" s="4"/>
    </row>
    <row r="131" spans="2:15">
      <c r="B131" s="4"/>
      <c r="C131" s="4"/>
      <c r="D131" s="4"/>
      <c r="E131" s="4"/>
      <c r="F131" s="4"/>
      <c r="G131" s="4"/>
      <c r="H131" s="4"/>
      <c r="I131" s="4"/>
      <c r="J131" s="4"/>
      <c r="K131" s="4"/>
      <c r="L131" s="4"/>
      <c r="M131" s="4"/>
      <c r="N131" s="4"/>
      <c r="O131" s="4"/>
    </row>
    <row r="132" spans="2:15">
      <c r="B132" s="4"/>
      <c r="C132" s="4"/>
      <c r="D132" s="4"/>
      <c r="E132" s="4"/>
      <c r="F132" s="4"/>
      <c r="G132" s="4"/>
      <c r="H132" s="4"/>
      <c r="I132" s="4"/>
      <c r="J132" s="4"/>
      <c r="K132" s="4"/>
      <c r="L132" s="4"/>
      <c r="M132" s="4"/>
      <c r="N132" s="4"/>
      <c r="O132" s="4"/>
    </row>
    <row r="133" spans="2:15">
      <c r="B133" s="4"/>
      <c r="C133" s="4"/>
      <c r="D133" s="4"/>
      <c r="E133" s="4"/>
      <c r="F133" s="4"/>
      <c r="G133" s="4"/>
      <c r="H133" s="4"/>
      <c r="I133" s="4"/>
      <c r="J133" s="4"/>
      <c r="K133" s="4"/>
      <c r="L133" s="4"/>
      <c r="M133" s="4"/>
      <c r="N133" s="4"/>
      <c r="O133" s="4"/>
    </row>
    <row r="134" spans="2:15">
      <c r="B134" s="4"/>
      <c r="C134" s="4"/>
      <c r="D134" s="4"/>
      <c r="E134" s="4"/>
      <c r="F134" s="4"/>
      <c r="G134" s="4"/>
      <c r="H134" s="4"/>
      <c r="I134" s="4"/>
      <c r="J134" s="4"/>
      <c r="K134" s="4"/>
      <c r="L134" s="4"/>
      <c r="M134" s="4"/>
      <c r="N134" s="4"/>
      <c r="O134" s="4"/>
    </row>
    <row r="135" spans="2:15">
      <c r="B135" s="4"/>
      <c r="C135" s="4"/>
      <c r="D135" s="4"/>
      <c r="E135" s="4"/>
      <c r="F135" s="4"/>
      <c r="G135" s="4"/>
      <c r="H135" s="4"/>
      <c r="I135" s="4"/>
      <c r="J135" s="4"/>
      <c r="K135" s="4"/>
      <c r="L135" s="4"/>
      <c r="M135" s="4"/>
      <c r="N135" s="4"/>
      <c r="O135" s="4"/>
    </row>
    <row r="136" spans="2:15">
      <c r="B136" s="4"/>
      <c r="C136" s="4"/>
      <c r="D136" s="4"/>
      <c r="E136" s="4"/>
      <c r="F136" s="4"/>
      <c r="G136" s="4"/>
      <c r="H136" s="4"/>
      <c r="I136" s="4"/>
      <c r="J136" s="4"/>
      <c r="K136" s="4"/>
      <c r="L136" s="4"/>
      <c r="M136" s="4"/>
      <c r="N136" s="4"/>
      <c r="O136" s="4"/>
    </row>
  </sheetData>
  <phoneticPr fontId="3" type="noConversion"/>
  <conditionalFormatting sqref="R3">
    <cfRule type="containsText" dxfId="85" priority="5" operator="containsText" text="As horas de aplicação têm de ser iguais ou inferiores às horas de contacto">
      <formula>NOT(ISERROR(SEARCH("As horas de aplicação têm de ser iguais ou inferiores às horas de contacto",R3)))</formula>
    </cfRule>
  </conditionalFormatting>
  <dataValidations count="6">
    <dataValidation allowBlank="1" showInputMessage="1" showErrorMessage="1" prompt="Identificar o ficheiro anexo com o conteúdo programático da unidade curricular, adotando sempre as iniciais CP seguido de uma numeração sequencial de dois algarismos (exemplo: CP01.pdf, CP02.pdf, CP03.pdf) " sqref="O1" xr:uid="{00000000-0002-0000-0600-000000000000}"/>
    <dataValidation allowBlank="1" showInputMessage="1" showErrorMessage="1" prompt="Indicar, de entre as horas totais de trabalho, quantas têm a natureza de horas de contacto, de acordo com a definição constante na alínea e) do artigo 3.º do Decreto-Lei n.º 43/2014, de 18 de março._x000a_" sqref="G1" xr:uid="{00000000-0002-0000-0600-000001000000}"/>
    <dataValidation allowBlank="1" showInputMessage="1" showErrorMessage="1" prompt="Indicar, de entre as horas totais de contacto, quantas correspondem a aplicação prática, laboratorial, oficinal e ou de projecto, nos termos da alínea b) do artigo 17.º do Decreto-Lei n.º 43/2014." sqref="H1" xr:uid="{00000000-0002-0000-0600-000002000000}"/>
    <dataValidation allowBlank="1" showInputMessage="1" showErrorMessage="1" prompt="Indicar os créditos segundo o European Credit Transfer and Accumulation System fixados de acordo com o disposto no Decreto-Lei n.º 42/2005, de 22 de fevereiro, alterado pelo Decreto-Lei n.º 107/2008, de 25 de junho._x000a_" sqref="L1" xr:uid="{00000000-0002-0000-0600-000003000000}"/>
    <dataValidation allowBlank="1" showErrorMessage="1" prompt="_x000a_" sqref="M1" xr:uid="{00000000-0002-0000-0600-000004000000}"/>
    <dataValidation allowBlank="1" showErrorMessage="1" prompt="Indicar os créditos segundo o European Credit Transfer and Accumulation System fixados de acordo com o disposto no Decreto-Lei n.º 42/2005, de 22 de fevereiro, alterado pelo Decreto-Lei n.º 107/2008, de 25 de junho._x000a_" sqref="N1" xr:uid="{00000000-0002-0000-0600-000005000000}"/>
  </dataValidations>
  <printOptions horizontalCentered="1"/>
  <pageMargins left="0.74803149606299213" right="0.74803149606299213" top="0.98425196850393704" bottom="0.98425196850393704" header="0" footer="0"/>
  <pageSetup paperSize="9" scale="77" orientation="landscape"/>
  <headerFooter alignWithMargins="0">
    <oddFooter>&amp;L&amp;8Versão para apresentação à Comissão de Acompanhamento&amp;C&amp;8&amp;D&amp;R&amp;8&amp;A</oddFooter>
  </headerFooter>
  <tableParts count="1">
    <tablePart r:id="rId2"/>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lha1"/>
  <dimension ref="A1:N39"/>
  <sheetViews>
    <sheetView tabSelected="1" zoomScaleNormal="100" zoomScaleSheetLayoutView="80" workbookViewId="0">
      <pane ySplit="8" topLeftCell="A9" activePane="bottomLeft" state="frozen"/>
      <selection sqref="A1:E1"/>
      <selection pane="bottomLeft" activeCell="C4" sqref="C4"/>
    </sheetView>
  </sheetViews>
  <sheetFormatPr defaultColWidth="9.08984375" defaultRowHeight="12.5"/>
  <cols>
    <col min="1" max="1" width="1.36328125" style="22" customWidth="1"/>
    <col min="2" max="2" width="9.36328125" style="22" customWidth="1"/>
    <col min="3" max="3" width="15.6328125" style="22" customWidth="1"/>
    <col min="4" max="4" width="7.453125" style="22" customWidth="1"/>
    <col min="5" max="12" width="6.6328125" style="22" customWidth="1"/>
    <col min="13" max="13" width="62.36328125" style="22" customWidth="1"/>
    <col min="14" max="14" width="2.36328125" style="22" customWidth="1"/>
    <col min="15" max="23" width="4" style="22" bestFit="1" customWidth="1"/>
    <col min="24" max="24" width="5" style="22" bestFit="1" customWidth="1"/>
    <col min="25" max="16384" width="9.08984375" style="22"/>
  </cols>
  <sheetData>
    <row r="1" spans="1:14" s="4" customFormat="1" ht="33.75" customHeight="1">
      <c r="A1" s="212" t="s">
        <v>67</v>
      </c>
      <c r="B1" s="213"/>
      <c r="C1" s="213"/>
      <c r="D1" s="213"/>
      <c r="E1" s="213"/>
      <c r="F1" s="213"/>
      <c r="G1" s="213"/>
      <c r="H1" s="213"/>
      <c r="I1" s="213"/>
      <c r="J1" s="213"/>
      <c r="K1" s="213"/>
      <c r="L1" s="213"/>
      <c r="M1" s="213"/>
      <c r="N1" s="214"/>
    </row>
    <row r="2" spans="1:14" s="4" customFormat="1" ht="13">
      <c r="A2" s="60" t="e">
        <f>CONCATENATE(#REF!,IF(#REF!="",""," - "),#REF!)</f>
        <v>#REF!</v>
      </c>
      <c r="B2" s="61"/>
      <c r="C2" s="17"/>
      <c r="D2" s="17"/>
      <c r="E2" s="17"/>
      <c r="F2" s="17"/>
      <c r="G2" s="17"/>
      <c r="H2" s="17"/>
      <c r="I2" s="17"/>
      <c r="J2" s="17"/>
      <c r="K2" s="17"/>
      <c r="L2" s="17"/>
      <c r="M2" s="17"/>
      <c r="N2" s="38"/>
    </row>
    <row r="3" spans="1:14" s="5" customFormat="1" ht="13.5" customHeight="1">
      <c r="A3" s="87" t="s">
        <v>217</v>
      </c>
      <c r="B3" s="94"/>
      <c r="C3" s="78"/>
      <c r="D3" s="28"/>
      <c r="E3" s="28"/>
      <c r="F3" s="85"/>
      <c r="G3" s="85"/>
      <c r="H3" s="85"/>
      <c r="I3" s="85"/>
      <c r="J3" s="85"/>
      <c r="K3" s="85"/>
      <c r="L3" s="85"/>
      <c r="M3" s="85"/>
      <c r="N3" s="95"/>
    </row>
    <row r="4" spans="1:14" s="5" customFormat="1" ht="13.5" customHeight="1">
      <c r="A4" s="96"/>
      <c r="B4" s="97"/>
      <c r="C4" s="224" t="s">
        <v>310</v>
      </c>
      <c r="D4" s="98"/>
      <c r="E4" s="98"/>
      <c r="F4" s="99"/>
      <c r="G4" s="99"/>
      <c r="H4" s="99"/>
      <c r="I4" s="99"/>
      <c r="J4" s="99"/>
      <c r="K4" s="99"/>
      <c r="L4" s="99"/>
      <c r="M4" s="99"/>
      <c r="N4" s="100"/>
    </row>
    <row r="5" spans="1:14" ht="6" customHeight="1"/>
    <row r="6" spans="1:14" ht="60.75" customHeight="1">
      <c r="B6" s="207" t="s">
        <v>76</v>
      </c>
      <c r="C6" s="207"/>
      <c r="D6" s="207"/>
      <c r="E6" s="207"/>
      <c r="F6" s="207"/>
      <c r="G6" s="207"/>
      <c r="H6" s="207"/>
      <c r="I6" s="207"/>
      <c r="J6" s="207"/>
      <c r="K6" s="207"/>
      <c r="L6" s="207"/>
      <c r="M6" s="207"/>
      <c r="N6" s="207"/>
    </row>
    <row r="7" spans="1:14" ht="46.5" customHeight="1">
      <c r="B7" s="208" t="s">
        <v>68</v>
      </c>
      <c r="C7" s="208"/>
      <c r="D7" s="209"/>
      <c r="E7" s="210" t="s">
        <v>60</v>
      </c>
      <c r="F7" s="211"/>
      <c r="G7" s="211"/>
      <c r="H7" s="211"/>
      <c r="I7" s="211"/>
      <c r="J7" s="211"/>
      <c r="K7" s="211"/>
      <c r="L7" s="211"/>
      <c r="M7" s="37"/>
    </row>
    <row r="8" spans="1:14" ht="12" customHeight="1">
      <c r="B8" s="27"/>
      <c r="C8" s="46" t="s">
        <v>61</v>
      </c>
      <c r="D8" s="101" t="s">
        <v>60</v>
      </c>
      <c r="E8" s="105" t="s">
        <v>13</v>
      </c>
      <c r="F8" s="105" t="s">
        <v>14</v>
      </c>
      <c r="G8" s="105" t="s">
        <v>86</v>
      </c>
      <c r="H8" s="105" t="s">
        <v>15</v>
      </c>
      <c r="I8" s="105" t="s">
        <v>16</v>
      </c>
      <c r="J8" s="105" t="s">
        <v>17</v>
      </c>
      <c r="K8" s="105" t="s">
        <v>18</v>
      </c>
      <c r="L8" s="105" t="s">
        <v>19</v>
      </c>
      <c r="M8" s="165" t="s">
        <v>240</v>
      </c>
    </row>
    <row r="9" spans="1:14" ht="26.4" customHeight="1">
      <c r="B9" s="39"/>
      <c r="C9" s="44" t="s">
        <v>9</v>
      </c>
      <c r="D9" s="102" t="s">
        <v>23</v>
      </c>
      <c r="E9" s="106" t="s">
        <v>249</v>
      </c>
      <c r="F9" s="106"/>
      <c r="G9" s="106" t="s">
        <v>249</v>
      </c>
      <c r="H9" s="106"/>
      <c r="I9" s="106"/>
      <c r="J9" s="106"/>
      <c r="K9" s="106"/>
      <c r="L9" s="106" t="s">
        <v>249</v>
      </c>
      <c r="M9" s="149" t="str">
        <f>IF(Form_C!C7="","",Form_C!C7)</f>
        <v>Conhecimento especializado sobre riscos naturais e/ou tecnológicos</v>
      </c>
    </row>
    <row r="10" spans="1:14" ht="16.5" customHeight="1">
      <c r="B10" s="39"/>
      <c r="C10" s="45"/>
      <c r="D10" s="102" t="s">
        <v>24</v>
      </c>
      <c r="E10" s="106" t="s">
        <v>249</v>
      </c>
      <c r="F10" s="106"/>
      <c r="G10" s="106" t="s">
        <v>249</v>
      </c>
      <c r="H10" s="106"/>
      <c r="I10" s="106"/>
      <c r="J10" s="106"/>
      <c r="K10" s="106"/>
      <c r="L10" s="106"/>
      <c r="M10" s="149" t="str">
        <f>IF(Form_C!C8="","",Form_C!C8)</f>
        <v>Conhecimento abrangente sobre energia e sua relação com os riscos naturais e/ou tecnológicos</v>
      </c>
    </row>
    <row r="11" spans="1:14" ht="16.5" customHeight="1">
      <c r="B11" s="39"/>
      <c r="C11" s="45"/>
      <c r="D11" s="102" t="s">
        <v>25</v>
      </c>
      <c r="E11" s="106" t="s">
        <v>249</v>
      </c>
      <c r="F11" s="106"/>
      <c r="G11" s="106" t="s">
        <v>249</v>
      </c>
      <c r="H11" s="106"/>
      <c r="I11" s="106"/>
      <c r="J11" s="106"/>
      <c r="K11" s="106"/>
      <c r="L11" s="106"/>
      <c r="M11" s="149" t="str">
        <f>IF(Form_C!C9="","",Form_C!C9)</f>
        <v>Conhecimento abrangente sobre sistemas agro-silvo-pastoris em contexto mediterrânico, sua importância, condicionantes e principais riscos de desequilíbrio</v>
      </c>
    </row>
    <row r="12" spans="1:14" ht="16.5" customHeight="1">
      <c r="B12" s="39"/>
      <c r="C12" s="45"/>
      <c r="D12" s="102" t="s">
        <v>26</v>
      </c>
      <c r="E12" s="106" t="s">
        <v>249</v>
      </c>
      <c r="F12" s="106" t="s">
        <v>249</v>
      </c>
      <c r="G12" s="106"/>
      <c r="H12" s="106" t="s">
        <v>249</v>
      </c>
      <c r="I12" s="106" t="s">
        <v>249</v>
      </c>
      <c r="J12" s="106"/>
      <c r="K12" s="106"/>
      <c r="L12" s="106"/>
      <c r="M12" s="149" t="str">
        <f>IF(Form_C!C10="","",Form_C!C10)</f>
        <v>Conhecimento especializado de técnicas de representação e interpretação gráfica e de normas aplicáveis, incluindo sistemas de informação geográfica</v>
      </c>
    </row>
    <row r="13" spans="1:14" ht="16.5" customHeight="1">
      <c r="B13" s="39"/>
      <c r="C13" s="45"/>
      <c r="D13" s="102" t="s">
        <v>27</v>
      </c>
      <c r="E13" s="106" t="s">
        <v>249</v>
      </c>
      <c r="F13" s="106" t="s">
        <v>249</v>
      </c>
      <c r="G13" s="106"/>
      <c r="H13" s="106" t="s">
        <v>249</v>
      </c>
      <c r="I13" s="106" t="s">
        <v>249</v>
      </c>
      <c r="J13" s="106"/>
      <c r="K13" s="106"/>
      <c r="L13" s="106" t="s">
        <v>249</v>
      </c>
      <c r="M13" s="149" t="str">
        <f>IF(Form_C!C11="","",Form_C!C11)</f>
        <v xml:space="preserve">Conhecimento abrangente sobre planos e programas de ordenamento do território 
</v>
      </c>
    </row>
    <row r="14" spans="1:14" ht="16.5" customHeight="1">
      <c r="B14" s="39"/>
      <c r="C14" s="45"/>
      <c r="D14" s="102" t="s">
        <v>28</v>
      </c>
      <c r="E14" s="106" t="s">
        <v>249</v>
      </c>
      <c r="F14" s="106"/>
      <c r="G14" s="106"/>
      <c r="H14" s="106" t="s">
        <v>249</v>
      </c>
      <c r="I14" s="106" t="s">
        <v>249</v>
      </c>
      <c r="J14" s="106"/>
      <c r="K14" s="106"/>
      <c r="L14" s="106" t="s">
        <v>249</v>
      </c>
      <c r="M14" s="149" t="str">
        <f>IF(Form_C!C12="","",Form_C!C12)</f>
        <v>Conhecimento especializado sobre operações urbanísticas tendo em vista a proteção de pessoas e bens</v>
      </c>
    </row>
    <row r="15" spans="1:14" ht="16.5" customHeight="1">
      <c r="B15" s="206" t="s">
        <v>71</v>
      </c>
      <c r="C15" s="45"/>
      <c r="D15" s="102" t="s">
        <v>39</v>
      </c>
      <c r="E15" s="106" t="s">
        <v>249</v>
      </c>
      <c r="F15" s="106"/>
      <c r="G15" s="106" t="s">
        <v>249</v>
      </c>
      <c r="H15" s="106"/>
      <c r="I15" s="106" t="s">
        <v>249</v>
      </c>
      <c r="J15" s="106"/>
      <c r="K15" s="106"/>
      <c r="L15" s="106" t="s">
        <v>249</v>
      </c>
      <c r="M15" s="149" t="str">
        <f>IF(Form_C!C13="","",Form_C!C13)</f>
        <v>Conhecimento especializado sobre técnicas de prevenção e combate de incêndios florestais</v>
      </c>
    </row>
    <row r="16" spans="1:14" ht="16.5" customHeight="1">
      <c r="B16" s="206"/>
      <c r="C16" s="45"/>
      <c r="D16" s="102" t="s">
        <v>40</v>
      </c>
      <c r="E16" s="106" t="s">
        <v>249</v>
      </c>
      <c r="F16" s="106"/>
      <c r="G16" s="106"/>
      <c r="H16" s="106" t="s">
        <v>249</v>
      </c>
      <c r="I16" s="106" t="s">
        <v>249</v>
      </c>
      <c r="J16" s="106" t="s">
        <v>249</v>
      </c>
      <c r="K16" s="106"/>
      <c r="L16" s="106" t="s">
        <v>249</v>
      </c>
      <c r="M16" s="149" t="str">
        <f>IF(Form_C!C14="","",Form_C!C14)</f>
        <v>Conhecimento abrangente dos regimes jurídicos relacionados com a proteção de pessoas e bens</v>
      </c>
    </row>
    <row r="17" spans="2:13" ht="16.5" customHeight="1">
      <c r="B17" s="206"/>
      <c r="C17" s="45"/>
      <c r="D17" s="102" t="s">
        <v>41</v>
      </c>
      <c r="E17" s="106"/>
      <c r="F17" s="106"/>
      <c r="G17" s="106"/>
      <c r="H17" s="106" t="s">
        <v>249</v>
      </c>
      <c r="I17" s="106" t="s">
        <v>249</v>
      </c>
      <c r="J17" s="106" t="s">
        <v>249</v>
      </c>
      <c r="K17" s="106"/>
      <c r="L17" s="106" t="s">
        <v>249</v>
      </c>
      <c r="M17" s="149" t="str">
        <f>IF(Form_C!C15="","",Form_C!C15)</f>
        <v>Conhecimento especializado sobre planos estratégicos de resposta a situações de emergência</v>
      </c>
    </row>
    <row r="18" spans="2:13" ht="16.5" customHeight="1">
      <c r="B18" s="206"/>
      <c r="C18" s="45"/>
      <c r="D18" s="102" t="s">
        <v>42</v>
      </c>
      <c r="E18" s="181"/>
      <c r="F18" s="106"/>
      <c r="G18" s="106" t="s">
        <v>249</v>
      </c>
      <c r="H18" s="106" t="s">
        <v>249</v>
      </c>
      <c r="I18" s="106" t="s">
        <v>249</v>
      </c>
      <c r="J18" s="106" t="s">
        <v>249</v>
      </c>
      <c r="K18" s="106" t="s">
        <v>249</v>
      </c>
      <c r="L18" s="106"/>
      <c r="M18" s="149" t="str">
        <f>IF(Form_C!C16="","",Form_C!C16)</f>
        <v xml:space="preserve">Conhecimento especializado sobre os recursos, técnicas e procedimentos de comunicação em cenários de crise e emergência </v>
      </c>
    </row>
    <row r="19" spans="2:13" ht="16.5" customHeight="1">
      <c r="B19" s="206"/>
      <c r="C19" s="45"/>
      <c r="D19" s="102" t="s">
        <v>247</v>
      </c>
      <c r="E19" s="181"/>
      <c r="F19" s="106"/>
      <c r="G19" s="106"/>
      <c r="H19" s="106"/>
      <c r="I19" s="106" t="s">
        <v>249</v>
      </c>
      <c r="J19" s="106"/>
      <c r="K19" s="106" t="s">
        <v>249</v>
      </c>
      <c r="L19" s="106"/>
      <c r="M19" s="149" t="str">
        <f>IF(Form_C!C17="","",Form_C!C17)</f>
        <v>Conhecimento especializado sobre o reconhecimento precoce e ativação do sistema de emergência médica e reanimação imediata de vítimas</v>
      </c>
    </row>
    <row r="20" spans="2:13" ht="16.5" customHeight="1">
      <c r="B20" s="206"/>
      <c r="C20" s="40" t="s">
        <v>10</v>
      </c>
      <c r="D20" s="103" t="s">
        <v>29</v>
      </c>
      <c r="E20" s="106" t="s">
        <v>249</v>
      </c>
      <c r="F20" s="106" t="s">
        <v>249</v>
      </c>
      <c r="G20" s="106" t="s">
        <v>249</v>
      </c>
      <c r="H20" s="106" t="s">
        <v>249</v>
      </c>
      <c r="I20" s="106"/>
      <c r="J20" s="106"/>
      <c r="K20" s="106"/>
      <c r="L20" s="106" t="s">
        <v>249</v>
      </c>
      <c r="M20" s="148" t="str">
        <f>IF(Form_C!F7="","",Form_C!F7)</f>
        <v>Avaliar riscos naturais e/ou tecnológicos</v>
      </c>
    </row>
    <row r="21" spans="2:13" ht="16.5" customHeight="1">
      <c r="B21" s="206"/>
      <c r="C21" s="41"/>
      <c r="D21" s="103" t="s">
        <v>30</v>
      </c>
      <c r="E21" s="106"/>
      <c r="F21" s="106"/>
      <c r="G21" s="106" t="s">
        <v>249</v>
      </c>
      <c r="H21" s="106"/>
      <c r="I21" s="106"/>
      <c r="J21" s="106"/>
      <c r="K21" s="106"/>
      <c r="L21" s="106"/>
      <c r="M21" s="148" t="str">
        <f>IF(Form_C!F8="","",Form_C!F8)</f>
        <v>Aplicar técnicas de intervenção em sistemas agro-silvo-pastoris de modo a fomentar o seu equilíbrio e sustentabilidade e a minimizar situações de risco</v>
      </c>
    </row>
    <row r="22" spans="2:13" ht="16.5" customHeight="1">
      <c r="B22" s="206"/>
      <c r="C22" s="41"/>
      <c r="D22" s="103" t="s">
        <v>31</v>
      </c>
      <c r="E22" s="106" t="s">
        <v>249</v>
      </c>
      <c r="F22" s="106" t="s">
        <v>249</v>
      </c>
      <c r="G22" s="106"/>
      <c r="H22" s="106" t="s">
        <v>249</v>
      </c>
      <c r="I22" s="106" t="s">
        <v>249</v>
      </c>
      <c r="J22" s="106"/>
      <c r="K22" s="106"/>
      <c r="L22" s="106"/>
      <c r="M22" s="148" t="str">
        <f>IF(Form_C!F9="","",Form_C!F9)</f>
        <v>Analisar e manipular informação estatística e geoespacial</v>
      </c>
    </row>
    <row r="23" spans="2:13" ht="16.5" customHeight="1">
      <c r="B23" s="206"/>
      <c r="C23" s="41"/>
      <c r="D23" s="103" t="s">
        <v>32</v>
      </c>
      <c r="E23" s="106" t="s">
        <v>249</v>
      </c>
      <c r="F23" s="106" t="s">
        <v>249</v>
      </c>
      <c r="G23" s="106"/>
      <c r="H23" s="106" t="s">
        <v>249</v>
      </c>
      <c r="I23" s="106" t="s">
        <v>249</v>
      </c>
      <c r="J23" s="106"/>
      <c r="K23" s="106"/>
      <c r="L23" s="106" t="s">
        <v>249</v>
      </c>
      <c r="M23" s="148" t="str">
        <f>IF(Form_C!F10="","",Form_C!F10)</f>
        <v>Aplicar instrumentos de gestão e ordenamento do território no âmbito da Proteção Civil, em contextos urbanos e rurais</v>
      </c>
    </row>
    <row r="24" spans="2:13" ht="16.5" customHeight="1">
      <c r="B24" s="206"/>
      <c r="C24" s="41"/>
      <c r="D24" s="103" t="s">
        <v>43</v>
      </c>
      <c r="E24" s="106"/>
      <c r="F24" s="106"/>
      <c r="G24" s="106" t="s">
        <v>249</v>
      </c>
      <c r="H24" s="106"/>
      <c r="I24" s="106" t="s">
        <v>249</v>
      </c>
      <c r="J24" s="106"/>
      <c r="K24" s="106"/>
      <c r="L24" s="106"/>
      <c r="M24" s="148" t="str">
        <f>IF(Form_C!F11="","",Form_C!F11)</f>
        <v>Executar operações de fogo controlado ou fogo de supressão</v>
      </c>
    </row>
    <row r="25" spans="2:13" ht="16.5" customHeight="1">
      <c r="B25" s="206"/>
      <c r="C25" s="41"/>
      <c r="D25" s="103" t="s">
        <v>44</v>
      </c>
      <c r="E25" s="106" t="s">
        <v>249</v>
      </c>
      <c r="F25" s="106" t="s">
        <v>249</v>
      </c>
      <c r="G25" s="106"/>
      <c r="H25" s="106" t="s">
        <v>249</v>
      </c>
      <c r="I25" s="106" t="s">
        <v>249</v>
      </c>
      <c r="J25" s="106" t="s">
        <v>249</v>
      </c>
      <c r="K25" s="106"/>
      <c r="L25" s="106" t="s">
        <v>249</v>
      </c>
      <c r="M25" s="148" t="str">
        <f>IF(Form_C!F12="","",Form_C!F12)</f>
        <v>Interpretar e agir em conformidade com os regimes jurídicos em diferentes cenários de Proteção Civil</v>
      </c>
    </row>
    <row r="26" spans="2:13" ht="16.5" customHeight="1">
      <c r="B26" s="206"/>
      <c r="C26" s="41"/>
      <c r="D26" s="103" t="s">
        <v>45</v>
      </c>
      <c r="E26" s="106" t="s">
        <v>249</v>
      </c>
      <c r="F26" s="106" t="s">
        <v>249</v>
      </c>
      <c r="G26" s="106"/>
      <c r="H26" s="106" t="s">
        <v>249</v>
      </c>
      <c r="I26" s="106" t="s">
        <v>249</v>
      </c>
      <c r="J26" s="106" t="s">
        <v>249</v>
      </c>
      <c r="K26" s="106"/>
      <c r="L26" s="106"/>
      <c r="M26" s="148" t="str">
        <f>IF(Form_C!F13="","",Form_C!F13)</f>
        <v>Preparar e operacionalizar planos de emergência com vista à protecção de pessoas e bens</v>
      </c>
    </row>
    <row r="27" spans="2:13" ht="16.5" customHeight="1">
      <c r="B27" s="206"/>
      <c r="C27" s="41"/>
      <c r="D27" s="103" t="s">
        <v>46</v>
      </c>
      <c r="E27" s="106"/>
      <c r="F27" s="106"/>
      <c r="G27" s="106"/>
      <c r="H27" s="106"/>
      <c r="I27" s="106" t="s">
        <v>249</v>
      </c>
      <c r="J27" s="106"/>
      <c r="K27" s="106" t="s">
        <v>249</v>
      </c>
      <c r="L27" s="106"/>
      <c r="M27" s="148" t="str">
        <f>IF(Form_C!F14="","",Form_C!F14)</f>
        <v>Aplicar as técnicas e estratégias de comunicação na gestão de situações de emergência</v>
      </c>
    </row>
    <row r="28" spans="2:13" ht="16.5" customHeight="1">
      <c r="B28" s="206"/>
      <c r="C28" s="41"/>
      <c r="D28" s="103" t="s">
        <v>47</v>
      </c>
      <c r="E28" s="106"/>
      <c r="F28" s="106"/>
      <c r="G28" s="106"/>
      <c r="H28" s="106"/>
      <c r="I28" s="106" t="s">
        <v>249</v>
      </c>
      <c r="J28" s="106"/>
      <c r="K28" s="106" t="s">
        <v>249</v>
      </c>
      <c r="L28" s="106"/>
      <c r="M28" s="148" t="str">
        <f>IF(Form_C!F15="","",Form_C!F15)</f>
        <v>Interpretar o algoritmo de Sistema Básico de vida</v>
      </c>
    </row>
    <row r="29" spans="2:13" ht="16.5" customHeight="1">
      <c r="B29" s="206"/>
      <c r="C29" s="41"/>
      <c r="D29" s="103" t="s">
        <v>48</v>
      </c>
      <c r="E29" s="106"/>
      <c r="F29" s="106"/>
      <c r="G29" s="106"/>
      <c r="H29" s="106"/>
      <c r="I29" s="106" t="s">
        <v>249</v>
      </c>
      <c r="J29" s="106"/>
      <c r="K29" s="106" t="s">
        <v>249</v>
      </c>
      <c r="L29" s="106"/>
      <c r="M29" s="148" t="str">
        <f>IF(Form_C!F16="","",Form_C!F16)</f>
        <v xml:space="preserve">Realizar técnicas de suporte básico de vida em situações de socorro e emergência
</v>
      </c>
    </row>
    <row r="30" spans="2:13" ht="16.5" customHeight="1">
      <c r="B30" s="206"/>
      <c r="C30" s="42" t="s">
        <v>11</v>
      </c>
      <c r="D30" s="104" t="s">
        <v>33</v>
      </c>
      <c r="E30" s="106" t="s">
        <v>249</v>
      </c>
      <c r="F30" s="106"/>
      <c r="G30" s="106" t="s">
        <v>249</v>
      </c>
      <c r="H30" s="106" t="s">
        <v>249</v>
      </c>
      <c r="I30" s="106" t="s">
        <v>249</v>
      </c>
      <c r="J30" s="106" t="s">
        <v>249</v>
      </c>
      <c r="K30" s="106"/>
      <c r="L30" s="106" t="s">
        <v>249</v>
      </c>
      <c r="M30" s="149" t="str">
        <f>IF(Form_C!I7="","",Form_C!I7)</f>
        <v>Demonstrar capacidade de estabelecer relações técnicas e funcionais com áreas complementares à Proteção Civil</v>
      </c>
    </row>
    <row r="31" spans="2:13" ht="16.5" customHeight="1">
      <c r="B31" s="206"/>
      <c r="C31" s="43"/>
      <c r="D31" s="104" t="s">
        <v>34</v>
      </c>
      <c r="E31" s="106"/>
      <c r="F31" s="106" t="s">
        <v>249</v>
      </c>
      <c r="G31" s="106" t="s">
        <v>249</v>
      </c>
      <c r="H31" s="106" t="s">
        <v>249</v>
      </c>
      <c r="I31" s="106" t="s">
        <v>249</v>
      </c>
      <c r="J31" s="106" t="s">
        <v>249</v>
      </c>
      <c r="K31" s="106" t="s">
        <v>249</v>
      </c>
      <c r="L31" s="106" t="s">
        <v>249</v>
      </c>
      <c r="M31" s="149" t="str">
        <f>IF(Form_C!I8="","",Form_C!I8)</f>
        <v>Liderar e gerir equipas, promovendo a sua motivação e o cumprimento das normas</v>
      </c>
    </row>
    <row r="32" spans="2:13" ht="16.5" customHeight="1">
      <c r="B32" s="206"/>
      <c r="C32" s="43"/>
      <c r="D32" s="104" t="s">
        <v>35</v>
      </c>
      <c r="E32" s="106" t="s">
        <v>249</v>
      </c>
      <c r="F32" s="106" t="s">
        <v>249</v>
      </c>
      <c r="G32" s="106" t="s">
        <v>249</v>
      </c>
      <c r="H32" s="106" t="s">
        <v>249</v>
      </c>
      <c r="I32" s="106"/>
      <c r="J32" s="106" t="s">
        <v>249</v>
      </c>
      <c r="K32" s="106"/>
      <c r="L32" s="106" t="s">
        <v>249</v>
      </c>
      <c r="M32" s="149" t="str">
        <f>IF(Form_C!I9="","",Form_C!I9)</f>
        <v>Demonstrar autonomia na definição das estratégias de gestão de sistemas agro-silvo-pastoris e de protecção da floresta, enquanto acto responsável e com base em princípios de protecção do ambiente e da saúde pública</v>
      </c>
    </row>
    <row r="33" spans="2:13" ht="16.5" customHeight="1">
      <c r="B33" s="206"/>
      <c r="C33" s="43"/>
      <c r="D33" s="104" t="s">
        <v>36</v>
      </c>
      <c r="E33" s="106"/>
      <c r="F33" s="106" t="s">
        <v>249</v>
      </c>
      <c r="G33" s="106"/>
      <c r="H33" s="106" t="s">
        <v>249</v>
      </c>
      <c r="I33" s="106" t="s">
        <v>249</v>
      </c>
      <c r="J33" s="106" t="s">
        <v>249</v>
      </c>
      <c r="K33" s="106" t="s">
        <v>249</v>
      </c>
      <c r="L33" s="106" t="s">
        <v>249</v>
      </c>
      <c r="M33" s="149" t="str">
        <f>IF(Form_C!I10="","",Form_C!I10)</f>
        <v>Demonstrar capacidade de liderança e de integração em diferentes formatos de hierarquia face a situações de risco</v>
      </c>
    </row>
    <row r="34" spans="2:13" ht="16.5" customHeight="1">
      <c r="B34" s="206"/>
      <c r="C34" s="43"/>
      <c r="D34" s="104" t="s">
        <v>37</v>
      </c>
      <c r="E34" s="106"/>
      <c r="F34" s="106" t="s">
        <v>249</v>
      </c>
      <c r="G34" s="106" t="s">
        <v>249</v>
      </c>
      <c r="H34" s="106" t="s">
        <v>249</v>
      </c>
      <c r="I34" s="106" t="s">
        <v>249</v>
      </c>
      <c r="J34" s="106" t="s">
        <v>249</v>
      </c>
      <c r="K34" s="106" t="s">
        <v>249</v>
      </c>
      <c r="L34" s="106"/>
      <c r="M34" s="149" t="str">
        <f>IF(Form_C!I11="","",Form_C!I11)</f>
        <v>Gerir de forma eficaz e rápida situações concretas de risco e emergência, e sujeitas a alterações imprevisíveis</v>
      </c>
    </row>
    <row r="35" spans="2:13" ht="16.5" customHeight="1">
      <c r="B35" s="39"/>
      <c r="C35" s="43"/>
      <c r="D35" s="104" t="s">
        <v>38</v>
      </c>
      <c r="E35" s="106"/>
      <c r="F35" s="106"/>
      <c r="G35" s="106" t="s">
        <v>249</v>
      </c>
      <c r="H35" s="106" t="s">
        <v>249</v>
      </c>
      <c r="I35" s="106" t="s">
        <v>249</v>
      </c>
      <c r="J35" s="106" t="s">
        <v>249</v>
      </c>
      <c r="K35" s="106" t="s">
        <v>249</v>
      </c>
      <c r="L35" s="106"/>
      <c r="M35" s="149" t="str">
        <f>IF(Form_C!I12="","",Form_C!I12)</f>
        <v>Demonstrar capacidade de comunicação e relação interpessoal em situações de risco e emergência</v>
      </c>
    </row>
    <row r="36" spans="2:13" ht="16.5" customHeight="1">
      <c r="B36" s="39"/>
      <c r="C36" s="43"/>
      <c r="D36" s="104" t="s">
        <v>49</v>
      </c>
      <c r="E36" s="106" t="s">
        <v>249</v>
      </c>
      <c r="F36" s="106" t="s">
        <v>249</v>
      </c>
      <c r="G36" s="106" t="s">
        <v>249</v>
      </c>
      <c r="H36" s="106" t="s">
        <v>249</v>
      </c>
      <c r="I36" s="106" t="s">
        <v>249</v>
      </c>
      <c r="J36" s="106" t="s">
        <v>249</v>
      </c>
      <c r="K36" s="106" t="s">
        <v>249</v>
      </c>
      <c r="L36" s="106" t="s">
        <v>249</v>
      </c>
      <c r="M36" s="149" t="str">
        <f>IF(Form_C!I13="","",Form_C!I13)</f>
        <v>Adaptar-se à evolução dos procedimentos, tecnologias e materiais</v>
      </c>
    </row>
    <row r="37" spans="2:13" ht="16.5" customHeight="1">
      <c r="B37" s="39"/>
      <c r="C37" s="43"/>
      <c r="D37" s="104" t="s">
        <v>50</v>
      </c>
      <c r="E37" s="106"/>
      <c r="F37" s="106"/>
      <c r="G37" s="106"/>
      <c r="H37" s="106" t="s">
        <v>249</v>
      </c>
      <c r="I37" s="106" t="s">
        <v>249</v>
      </c>
      <c r="J37" s="106" t="s">
        <v>249</v>
      </c>
      <c r="K37" s="106" t="s">
        <v>249</v>
      </c>
      <c r="L37" s="106"/>
      <c r="M37" s="149" t="str">
        <f>IF(Form_C!I14="","",Form_C!I14)</f>
        <v>Adoptar uma atitude responsável durante a avaliação primária e secundária na assistência a vítimas</v>
      </c>
    </row>
    <row r="38" spans="2:13" ht="210.75" customHeight="1">
      <c r="C38" s="43"/>
      <c r="D38" s="104" t="s">
        <v>51</v>
      </c>
      <c r="E38" s="106"/>
      <c r="F38" s="106"/>
      <c r="G38" s="106"/>
      <c r="H38" s="106" t="s">
        <v>249</v>
      </c>
      <c r="I38" s="106" t="s">
        <v>249</v>
      </c>
      <c r="J38" s="106" t="s">
        <v>249</v>
      </c>
      <c r="K38" s="106" t="s">
        <v>249</v>
      </c>
      <c r="L38" s="106"/>
      <c r="M38" s="149" t="str">
        <f>IF(Form_C!I15="","",Form_C!I15)</f>
        <v xml:space="preserve">Demonstrar capacidade para atuar a nível de suporte básico de vida
</v>
      </c>
    </row>
    <row r="39" spans="2:13" ht="255.5">
      <c r="E39" s="150" t="str">
        <f>IF(Form_B!C12="","",Form_B!C12)</f>
        <v>Elaborar estudos de avaliação e conceber planos, projetos e medidas preventivas e mitigadoras de riscos naturais, tecnológicos e mistos</v>
      </c>
      <c r="F39" s="150" t="str">
        <f>IF(Form_B!C13="","",Form_B!C13)</f>
        <v>Implementar, gerir e analisar informação geográfica e cartográfica enquanto instrumentos de protecção civil ao nível local e territorial</v>
      </c>
      <c r="G39" s="150" t="str">
        <f>IF(Form_B!C14="","",Form_B!C14)</f>
        <v>Planear e realizar operações de fogo controlado ou fogo de supressão</v>
      </c>
      <c r="H39" s="150" t="str">
        <f>IF(Form_B!C15="","",Form_B!C15)</f>
        <v>Elaborar e gerir planos estratégicos de resposta a situações de emergência</v>
      </c>
      <c r="I39" s="150" t="str">
        <f>IF(Form_B!C16="","",Form_B!C16)</f>
        <v xml:space="preserve">Gerir e realizar atividades operacionais de segurança, proteção e socorro </v>
      </c>
      <c r="J39" s="150" t="str">
        <f>IF(Form_B!C17="","",Form_B!C17)</f>
        <v xml:space="preserve">Gerir e supervisionar as atividades e equipamentos de comunicação em situações de emergência </v>
      </c>
      <c r="K39" s="150" t="str">
        <f>IF(Form_B!C18="","",Form_B!C18)</f>
        <v>Supervisionar e coordenar a implementação de planos estratégicos para protecção de pessoas e bens</v>
      </c>
      <c r="L39" s="150" t="str">
        <f>IF(Form_B!C19="","",Form_B!C19)</f>
        <v>Coordenar e dinamizar ações de sensibilização da população e exercícios de proteção civil</v>
      </c>
    </row>
  </sheetData>
  <mergeCells count="5">
    <mergeCell ref="B15:B34"/>
    <mergeCell ref="B6:N6"/>
    <mergeCell ref="B7:D7"/>
    <mergeCell ref="E7:L7"/>
    <mergeCell ref="A1:N1"/>
  </mergeCells>
  <printOptions horizontalCentered="1"/>
  <pageMargins left="0.74803149606299213" right="0.74803149606299213" top="0.98425196850393704" bottom="0.98425196850393704" header="0" footer="0"/>
  <pageSetup paperSize="9" scale="87" orientation="portrait" r:id="rId1"/>
  <headerFooter alignWithMargins="0">
    <oddFooter>&amp;L&amp;8Versão para apresentação à Comissão de Acompanhamento&amp;C&amp;8&amp;D&amp;R&amp;8&amp;A</oddFooter>
  </headerFooter>
  <ignoredErrors>
    <ignoredError sqref="M30" calculatedColumn="1"/>
    <ignoredError sqref="M20" unlockedFormula="1" calculatedColumn="1"/>
  </ignoredErrors>
  <tableParts count="1">
    <tablePart r:id="rId2"/>
  </tablePart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lha9">
    <pageSetUpPr fitToPage="1"/>
  </sheetPr>
  <dimension ref="A1:AG34"/>
  <sheetViews>
    <sheetView zoomScaleNormal="100" zoomScaleSheetLayoutView="100" workbookViewId="0">
      <pane ySplit="10" topLeftCell="A11" activePane="bottomLeft" state="frozen"/>
      <selection sqref="A1:E1"/>
      <selection pane="bottomLeft" activeCell="E4" sqref="E4"/>
    </sheetView>
  </sheetViews>
  <sheetFormatPr defaultColWidth="9.08984375" defaultRowHeight="12.5"/>
  <cols>
    <col min="1" max="1" width="1.6328125" style="7" customWidth="1"/>
    <col min="2" max="2" width="33.08984375" style="7" customWidth="1"/>
    <col min="3" max="3" width="3.08984375" style="47" customWidth="1"/>
    <col min="4" max="11" width="2.6328125" style="47" bestFit="1" customWidth="1"/>
    <col min="12" max="13" width="4" style="47" customWidth="1"/>
    <col min="14" max="14" width="3.6328125" style="7" customWidth="1"/>
    <col min="15" max="18" width="3.6328125" style="7" bestFit="1" customWidth="1"/>
    <col min="19" max="19" width="4.08984375" style="7" customWidth="1"/>
    <col min="20" max="21" width="3.6328125" style="7" bestFit="1" customWidth="1"/>
    <col min="22" max="22" width="3.6328125" style="7" customWidth="1"/>
    <col min="23" max="23" width="3.6328125" style="7" bestFit="1" customWidth="1"/>
    <col min="24" max="24" width="3.453125" style="7" customWidth="1"/>
    <col min="25" max="32" width="3.453125" style="7" bestFit="1" customWidth="1"/>
    <col min="33" max="33" width="1.08984375" style="7" customWidth="1"/>
    <col min="34" max="16384" width="9.08984375" style="7"/>
  </cols>
  <sheetData>
    <row r="1" spans="1:33" s="4" customFormat="1" ht="13">
      <c r="A1" s="217" t="s">
        <v>98</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9"/>
    </row>
    <row r="2" spans="1:33" s="4" customFormat="1" ht="13">
      <c r="A2" s="220"/>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2"/>
    </row>
    <row r="3" spans="1:33" s="4" customFormat="1" ht="13">
      <c r="A3" s="107" t="e">
        <f>CONCATENATE(#REF!,IF(#REF!="",""," - "),#REF!)</f>
        <v>#REF!</v>
      </c>
      <c r="B3" s="76"/>
      <c r="C3" s="108"/>
      <c r="D3" s="108"/>
      <c r="E3" s="108"/>
      <c r="F3" s="108"/>
      <c r="G3" s="108"/>
      <c r="H3" s="108"/>
      <c r="I3" s="108"/>
      <c r="J3" s="108"/>
      <c r="K3" s="108"/>
      <c r="L3" s="108"/>
      <c r="M3" s="108"/>
      <c r="N3" s="76"/>
      <c r="O3" s="76"/>
      <c r="P3" s="76"/>
      <c r="Q3" s="76"/>
      <c r="R3" s="76"/>
      <c r="S3" s="76"/>
      <c r="T3" s="76"/>
      <c r="U3" s="76"/>
      <c r="V3" s="76"/>
      <c r="W3" s="76"/>
      <c r="X3" s="76"/>
      <c r="Y3" s="76"/>
      <c r="Z3" s="76"/>
      <c r="AA3" s="76"/>
      <c r="AB3" s="76"/>
      <c r="AC3" s="76"/>
      <c r="AD3" s="17"/>
      <c r="AE3" s="17"/>
      <c r="AF3" s="17"/>
      <c r="AG3" s="57"/>
    </row>
    <row r="4" spans="1:33" s="5" customFormat="1" ht="13">
      <c r="A4" s="109" t="s">
        <v>217</v>
      </c>
      <c r="B4" s="110"/>
      <c r="C4" s="111"/>
      <c r="D4" s="111"/>
      <c r="E4" s="224" t="s">
        <v>310</v>
      </c>
      <c r="F4" s="111"/>
      <c r="G4" s="111"/>
      <c r="H4" s="111"/>
      <c r="I4" s="111"/>
      <c r="J4" s="111"/>
      <c r="K4" s="111"/>
      <c r="L4" s="111"/>
      <c r="M4" s="111"/>
      <c r="N4" s="110"/>
      <c r="O4" s="110"/>
      <c r="P4" s="110"/>
      <c r="Q4" s="110"/>
      <c r="R4" s="110"/>
      <c r="S4" s="110"/>
      <c r="T4" s="110"/>
      <c r="U4" s="110"/>
      <c r="V4" s="110"/>
      <c r="W4" s="110"/>
      <c r="X4" s="110"/>
      <c r="Y4" s="110"/>
      <c r="Z4" s="110"/>
      <c r="AA4" s="110"/>
      <c r="AB4" s="110"/>
      <c r="AC4" s="110"/>
      <c r="AD4" s="58"/>
      <c r="AE4" s="58"/>
      <c r="AF4" s="58"/>
      <c r="AG4" s="59"/>
    </row>
    <row r="5" spans="1:33" ht="13">
      <c r="A5" s="52"/>
      <c r="B5" s="53"/>
      <c r="C5" s="54"/>
      <c r="D5" s="54"/>
      <c r="E5" s="54"/>
      <c r="F5" s="54"/>
      <c r="G5" s="54"/>
      <c r="H5" s="54"/>
      <c r="I5" s="54"/>
      <c r="J5" s="54"/>
      <c r="K5" s="54"/>
      <c r="L5" s="54"/>
      <c r="M5" s="54"/>
      <c r="N5" s="55"/>
      <c r="O5" s="55"/>
      <c r="P5" s="55"/>
      <c r="Q5" s="55"/>
      <c r="R5" s="55"/>
      <c r="S5" s="55"/>
      <c r="T5" s="55"/>
      <c r="U5" s="55"/>
      <c r="V5" s="55"/>
      <c r="W5" s="55"/>
      <c r="X5" s="55"/>
      <c r="Y5" s="55"/>
      <c r="Z5" s="55"/>
      <c r="AA5" s="55"/>
      <c r="AB5" s="55"/>
      <c r="AC5" s="55"/>
      <c r="AD5" s="55"/>
      <c r="AE5" s="55"/>
      <c r="AF5" s="55"/>
      <c r="AG5" s="55"/>
    </row>
    <row r="6" spans="1:33" ht="13">
      <c r="A6" s="6"/>
      <c r="B6" s="223" t="s">
        <v>77</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row>
    <row r="7" spans="1:33" ht="13">
      <c r="A7" s="5"/>
      <c r="B7" s="48"/>
      <c r="C7" s="48"/>
      <c r="D7" s="48"/>
      <c r="E7" s="48"/>
      <c r="F7" s="48"/>
      <c r="G7" s="48"/>
      <c r="H7" s="48"/>
      <c r="I7" s="48"/>
      <c r="J7" s="48"/>
      <c r="K7" s="48"/>
      <c r="L7" s="48"/>
      <c r="M7" s="48"/>
    </row>
    <row r="8" spans="1:33" ht="14.5">
      <c r="A8" s="5"/>
      <c r="B8" s="215" t="s">
        <v>79</v>
      </c>
      <c r="C8" s="49"/>
      <c r="D8" s="49"/>
      <c r="E8" s="49"/>
      <c r="F8" s="49"/>
      <c r="G8" s="49"/>
      <c r="H8" s="49"/>
      <c r="I8" s="49"/>
      <c r="J8" s="49"/>
      <c r="K8" s="49"/>
      <c r="L8" s="49"/>
      <c r="M8" s="49"/>
      <c r="N8" s="49"/>
      <c r="O8" s="49"/>
      <c r="P8" s="49"/>
      <c r="Q8" s="49"/>
      <c r="R8" s="50"/>
      <c r="S8" s="50" t="s">
        <v>71</v>
      </c>
      <c r="T8" s="49"/>
      <c r="U8" s="49"/>
      <c r="V8" s="49"/>
      <c r="W8" s="49"/>
      <c r="X8" s="49"/>
      <c r="Y8" s="49"/>
      <c r="Z8" s="49"/>
      <c r="AA8" s="49"/>
      <c r="AB8" s="49"/>
      <c r="AC8" s="49"/>
      <c r="AD8" s="49"/>
      <c r="AE8" s="49"/>
      <c r="AF8" s="49"/>
    </row>
    <row r="9" spans="1:33" ht="13">
      <c r="A9" s="5"/>
      <c r="B9" s="216"/>
      <c r="C9" s="112" t="s">
        <v>9</v>
      </c>
      <c r="D9" s="113"/>
      <c r="E9" s="113"/>
      <c r="F9" s="113"/>
      <c r="G9" s="113"/>
      <c r="H9" s="113"/>
      <c r="I9" s="113"/>
      <c r="J9" s="113"/>
      <c r="K9" s="113"/>
      <c r="L9" s="113"/>
      <c r="M9" s="113"/>
      <c r="N9" s="114" t="s">
        <v>10</v>
      </c>
      <c r="O9" s="115"/>
      <c r="P9" s="115"/>
      <c r="Q9" s="115"/>
      <c r="R9" s="115"/>
      <c r="S9" s="115"/>
      <c r="T9" s="115"/>
      <c r="U9" s="115"/>
      <c r="V9" s="115"/>
      <c r="W9" s="115"/>
      <c r="X9" s="116" t="s">
        <v>11</v>
      </c>
      <c r="Y9" s="117"/>
      <c r="Z9" s="117"/>
      <c r="AA9" s="117"/>
      <c r="AB9" s="117"/>
      <c r="AC9" s="117"/>
      <c r="AD9" s="117"/>
      <c r="AE9" s="117"/>
      <c r="AF9" s="117"/>
    </row>
    <row r="10" spans="1:33" ht="21">
      <c r="A10" s="9"/>
      <c r="B10" s="118" t="s">
        <v>0</v>
      </c>
      <c r="C10" s="119" t="s">
        <v>23</v>
      </c>
      <c r="D10" s="120" t="s">
        <v>24</v>
      </c>
      <c r="E10" s="120" t="s">
        <v>25</v>
      </c>
      <c r="F10" s="120" t="s">
        <v>26</v>
      </c>
      <c r="G10" s="120" t="s">
        <v>27</v>
      </c>
      <c r="H10" s="120" t="s">
        <v>28</v>
      </c>
      <c r="I10" s="120" t="s">
        <v>39</v>
      </c>
      <c r="J10" s="120" t="s">
        <v>40</v>
      </c>
      <c r="K10" s="120" t="s">
        <v>41</v>
      </c>
      <c r="L10" s="120" t="s">
        <v>42</v>
      </c>
      <c r="M10" s="120" t="s">
        <v>247</v>
      </c>
      <c r="N10" s="121" t="s">
        <v>29</v>
      </c>
      <c r="O10" s="121" t="s">
        <v>30</v>
      </c>
      <c r="P10" s="121" t="s">
        <v>31</v>
      </c>
      <c r="Q10" s="121" t="s">
        <v>32</v>
      </c>
      <c r="R10" s="121" t="s">
        <v>43</v>
      </c>
      <c r="S10" s="121" t="s">
        <v>44</v>
      </c>
      <c r="T10" s="121" t="s">
        <v>45</v>
      </c>
      <c r="U10" s="121" t="s">
        <v>46</v>
      </c>
      <c r="V10" s="121" t="s">
        <v>47</v>
      </c>
      <c r="W10" s="121" t="s">
        <v>48</v>
      </c>
      <c r="X10" s="122" t="s">
        <v>33</v>
      </c>
      <c r="Y10" s="122" t="s">
        <v>34</v>
      </c>
      <c r="Z10" s="122" t="s">
        <v>35</v>
      </c>
      <c r="AA10" s="122" t="s">
        <v>36</v>
      </c>
      <c r="AB10" s="122" t="s">
        <v>37</v>
      </c>
      <c r="AC10" s="122" t="s">
        <v>38</v>
      </c>
      <c r="AD10" s="122" t="s">
        <v>49</v>
      </c>
      <c r="AE10" s="122" t="s">
        <v>50</v>
      </c>
      <c r="AF10" s="122" t="s">
        <v>51</v>
      </c>
    </row>
    <row r="11" spans="1:33" ht="13">
      <c r="A11" s="9"/>
      <c r="B11" s="123" t="s">
        <v>288</v>
      </c>
      <c r="C11" s="182" t="s">
        <v>249</v>
      </c>
      <c r="D11" s="183"/>
      <c r="E11" s="183"/>
      <c r="F11" s="183" t="s">
        <v>249</v>
      </c>
      <c r="G11" s="183"/>
      <c r="H11" s="183"/>
      <c r="I11" s="183"/>
      <c r="J11" s="183"/>
      <c r="K11" s="183"/>
      <c r="L11" s="183"/>
      <c r="M11" s="183"/>
      <c r="N11" s="186" t="s">
        <v>249</v>
      </c>
      <c r="O11" s="186" t="s">
        <v>249</v>
      </c>
      <c r="P11" s="186" t="s">
        <v>249</v>
      </c>
      <c r="Q11" s="186" t="s">
        <v>249</v>
      </c>
      <c r="R11" s="186"/>
      <c r="S11" s="186"/>
      <c r="T11" s="186" t="s">
        <v>249</v>
      </c>
      <c r="U11" s="186"/>
      <c r="V11" s="186"/>
      <c r="W11" s="186"/>
      <c r="X11" s="187" t="s">
        <v>249</v>
      </c>
      <c r="Y11" s="187"/>
      <c r="Z11" s="187" t="s">
        <v>249</v>
      </c>
      <c r="AA11" s="187" t="s">
        <v>249</v>
      </c>
      <c r="AB11" s="187"/>
      <c r="AC11" s="187"/>
      <c r="AD11" s="187" t="s">
        <v>249</v>
      </c>
      <c r="AE11" s="187"/>
      <c r="AF11" s="187"/>
    </row>
    <row r="12" spans="1:33" ht="13">
      <c r="A12" s="5"/>
      <c r="B12" s="123" t="s">
        <v>289</v>
      </c>
      <c r="C12" s="185" t="s">
        <v>249</v>
      </c>
      <c r="D12" s="184" t="s">
        <v>249</v>
      </c>
      <c r="E12" s="184"/>
      <c r="F12" s="184"/>
      <c r="G12" s="184"/>
      <c r="H12" s="184"/>
      <c r="I12" s="184"/>
      <c r="J12" s="184"/>
      <c r="K12" s="184"/>
      <c r="L12" s="184"/>
      <c r="M12" s="184"/>
      <c r="N12" s="188" t="s">
        <v>249</v>
      </c>
      <c r="O12" s="188" t="s">
        <v>249</v>
      </c>
      <c r="P12" s="188" t="s">
        <v>249</v>
      </c>
      <c r="Q12" s="188"/>
      <c r="R12" s="188" t="s">
        <v>249</v>
      </c>
      <c r="S12" s="188"/>
      <c r="T12" s="188"/>
      <c r="U12" s="188"/>
      <c r="V12" s="188"/>
      <c r="W12" s="188"/>
      <c r="X12" s="189"/>
      <c r="Y12" s="189"/>
      <c r="Z12" s="189" t="s">
        <v>249</v>
      </c>
      <c r="AA12" s="189" t="s">
        <v>249</v>
      </c>
      <c r="AB12" s="189"/>
      <c r="AC12" s="189"/>
      <c r="AD12" s="189" t="s">
        <v>249</v>
      </c>
      <c r="AE12" s="189"/>
      <c r="AF12" s="189"/>
    </row>
    <row r="13" spans="1:33" ht="13">
      <c r="A13" s="5"/>
      <c r="B13" s="123" t="s">
        <v>290</v>
      </c>
      <c r="C13" s="185"/>
      <c r="D13" s="184" t="s">
        <v>249</v>
      </c>
      <c r="E13" s="184" t="s">
        <v>249</v>
      </c>
      <c r="F13" s="184" t="s">
        <v>249</v>
      </c>
      <c r="G13" s="184"/>
      <c r="H13" s="184"/>
      <c r="I13" s="184"/>
      <c r="J13" s="184"/>
      <c r="K13" s="184"/>
      <c r="L13" s="184"/>
      <c r="M13" s="184"/>
      <c r="N13" s="188" t="s">
        <v>249</v>
      </c>
      <c r="O13" s="188" t="s">
        <v>249</v>
      </c>
      <c r="P13" s="188" t="s">
        <v>249</v>
      </c>
      <c r="Q13" s="188"/>
      <c r="R13" s="188"/>
      <c r="S13" s="188" t="s">
        <v>249</v>
      </c>
      <c r="T13" s="188"/>
      <c r="U13" s="188"/>
      <c r="V13" s="188"/>
      <c r="W13" s="188"/>
      <c r="X13" s="189" t="s">
        <v>249</v>
      </c>
      <c r="Y13" s="189" t="s">
        <v>249</v>
      </c>
      <c r="Z13" s="189" t="s">
        <v>249</v>
      </c>
      <c r="AA13" s="189" t="s">
        <v>249</v>
      </c>
      <c r="AB13" s="189"/>
      <c r="AC13" s="189"/>
      <c r="AD13" s="189" t="s">
        <v>249</v>
      </c>
      <c r="AE13" s="189"/>
      <c r="AF13" s="189"/>
    </row>
    <row r="14" spans="1:33" ht="13">
      <c r="A14" s="5"/>
      <c r="B14" s="123" t="s">
        <v>291</v>
      </c>
      <c r="C14" s="185" t="s">
        <v>249</v>
      </c>
      <c r="D14" s="184"/>
      <c r="E14" s="184"/>
      <c r="F14" s="184"/>
      <c r="G14" s="184"/>
      <c r="H14" s="184" t="s">
        <v>249</v>
      </c>
      <c r="I14" s="184"/>
      <c r="J14" s="184"/>
      <c r="K14" s="184"/>
      <c r="L14" s="184"/>
      <c r="M14" s="184"/>
      <c r="N14" s="188" t="s">
        <v>249</v>
      </c>
      <c r="O14" s="188"/>
      <c r="P14" s="188" t="s">
        <v>249</v>
      </c>
      <c r="Q14" s="188" t="s">
        <v>249</v>
      </c>
      <c r="R14" s="188"/>
      <c r="S14" s="188"/>
      <c r="T14" s="188"/>
      <c r="U14" s="188"/>
      <c r="V14" s="188"/>
      <c r="W14" s="188"/>
      <c r="X14" s="189"/>
      <c r="Y14" s="189"/>
      <c r="Z14" s="189"/>
      <c r="AA14" s="189" t="s">
        <v>249</v>
      </c>
      <c r="AB14" s="189" t="s">
        <v>249</v>
      </c>
      <c r="AC14" s="189"/>
      <c r="AD14" s="189" t="s">
        <v>249</v>
      </c>
      <c r="AE14" s="189"/>
      <c r="AF14" s="189"/>
    </row>
    <row r="15" spans="1:33" ht="13">
      <c r="A15" s="5"/>
      <c r="B15" s="123" t="s">
        <v>292</v>
      </c>
      <c r="C15" s="185" t="s">
        <v>249</v>
      </c>
      <c r="D15" s="184" t="s">
        <v>249</v>
      </c>
      <c r="E15" s="184"/>
      <c r="F15" s="184"/>
      <c r="G15" s="184"/>
      <c r="H15" s="184"/>
      <c r="I15" s="184"/>
      <c r="J15" s="184"/>
      <c r="K15" s="184"/>
      <c r="L15" s="184"/>
      <c r="M15" s="184"/>
      <c r="N15" s="188" t="s">
        <v>249</v>
      </c>
      <c r="O15" s="188" t="s">
        <v>249</v>
      </c>
      <c r="P15" s="188" t="s">
        <v>249</v>
      </c>
      <c r="Q15" s="188" t="s">
        <v>249</v>
      </c>
      <c r="R15" s="188"/>
      <c r="S15" s="188"/>
      <c r="T15" s="188"/>
      <c r="U15" s="188"/>
      <c r="V15" s="188"/>
      <c r="W15" s="188"/>
      <c r="X15" s="189"/>
      <c r="Y15" s="189"/>
      <c r="Z15" s="189" t="s">
        <v>249</v>
      </c>
      <c r="AA15" s="189" t="s">
        <v>249</v>
      </c>
      <c r="AB15" s="189" t="s">
        <v>249</v>
      </c>
      <c r="AC15" s="189"/>
      <c r="AD15" s="189" t="s">
        <v>249</v>
      </c>
      <c r="AE15" s="189"/>
      <c r="AF15" s="189"/>
    </row>
    <row r="16" spans="1:33" ht="13">
      <c r="A16" s="9"/>
      <c r="B16" s="123" t="s">
        <v>293</v>
      </c>
      <c r="C16" s="185"/>
      <c r="D16" s="184"/>
      <c r="E16" s="184"/>
      <c r="F16" s="184"/>
      <c r="G16" s="184" t="s">
        <v>249</v>
      </c>
      <c r="H16" s="184" t="s">
        <v>249</v>
      </c>
      <c r="I16" s="184"/>
      <c r="J16" s="184" t="s">
        <v>249</v>
      </c>
      <c r="K16" s="184"/>
      <c r="L16" s="184"/>
      <c r="M16" s="184"/>
      <c r="N16" s="188"/>
      <c r="O16" s="188"/>
      <c r="P16" s="188"/>
      <c r="Q16" s="188" t="s">
        <v>249</v>
      </c>
      <c r="R16" s="188"/>
      <c r="S16" s="188" t="s">
        <v>249</v>
      </c>
      <c r="T16" s="188" t="s">
        <v>249</v>
      </c>
      <c r="U16" s="188" t="s">
        <v>249</v>
      </c>
      <c r="V16" s="188"/>
      <c r="W16" s="188"/>
      <c r="X16" s="189" t="s">
        <v>249</v>
      </c>
      <c r="Y16" s="189"/>
      <c r="Z16" s="189"/>
      <c r="AA16" s="189" t="s">
        <v>249</v>
      </c>
      <c r="AB16" s="189"/>
      <c r="AC16" s="189"/>
      <c r="AD16" s="189"/>
      <c r="AE16" s="189"/>
      <c r="AF16" s="189"/>
    </row>
    <row r="17" spans="1:32" ht="13">
      <c r="A17" s="9"/>
      <c r="B17" s="123" t="s">
        <v>294</v>
      </c>
      <c r="C17" s="185"/>
      <c r="D17" s="184"/>
      <c r="E17" s="184" t="s">
        <v>249</v>
      </c>
      <c r="F17" s="184"/>
      <c r="G17" s="184"/>
      <c r="H17" s="184"/>
      <c r="I17" s="184" t="s">
        <v>249</v>
      </c>
      <c r="J17" s="184"/>
      <c r="K17" s="184"/>
      <c r="L17" s="184"/>
      <c r="M17" s="184"/>
      <c r="N17" s="188" t="s">
        <v>249</v>
      </c>
      <c r="O17" s="188" t="s">
        <v>249</v>
      </c>
      <c r="P17" s="188" t="s">
        <v>249</v>
      </c>
      <c r="Q17" s="188" t="s">
        <v>249</v>
      </c>
      <c r="R17" s="188"/>
      <c r="S17" s="188"/>
      <c r="T17" s="188"/>
      <c r="U17" s="188"/>
      <c r="V17" s="188"/>
      <c r="W17" s="188"/>
      <c r="X17" s="189"/>
      <c r="Y17" s="189"/>
      <c r="Z17" s="189" t="s">
        <v>249</v>
      </c>
      <c r="AA17" s="189"/>
      <c r="AB17" s="189"/>
      <c r="AC17" s="189"/>
      <c r="AD17" s="189" t="s">
        <v>249</v>
      </c>
      <c r="AE17" s="189"/>
      <c r="AF17" s="189"/>
    </row>
    <row r="18" spans="1:32" ht="13">
      <c r="A18" s="5"/>
      <c r="B18" s="123" t="s">
        <v>295</v>
      </c>
      <c r="C18" s="185" t="s">
        <v>249</v>
      </c>
      <c r="D18" s="184" t="s">
        <v>249</v>
      </c>
      <c r="E18" s="184"/>
      <c r="F18" s="184"/>
      <c r="G18" s="184"/>
      <c r="H18" s="184"/>
      <c r="I18" s="184"/>
      <c r="J18" s="184"/>
      <c r="K18" s="184"/>
      <c r="L18" s="184"/>
      <c r="M18" s="184"/>
      <c r="N18" s="188" t="s">
        <v>249</v>
      </c>
      <c r="O18" s="188"/>
      <c r="P18" s="188"/>
      <c r="Q18" s="188"/>
      <c r="R18" s="188" t="s">
        <v>249</v>
      </c>
      <c r="S18" s="188"/>
      <c r="T18" s="188"/>
      <c r="U18" s="188"/>
      <c r="V18" s="188"/>
      <c r="W18" s="188"/>
      <c r="X18" s="189"/>
      <c r="Y18" s="189"/>
      <c r="Z18" s="189" t="s">
        <v>249</v>
      </c>
      <c r="AA18" s="189"/>
      <c r="AB18" s="189" t="s">
        <v>249</v>
      </c>
      <c r="AC18" s="189"/>
      <c r="AD18" s="189" t="s">
        <v>249</v>
      </c>
      <c r="AE18" s="189"/>
      <c r="AF18" s="189"/>
    </row>
    <row r="19" spans="1:32" ht="13">
      <c r="A19" s="5"/>
      <c r="B19" s="123" t="s">
        <v>296</v>
      </c>
      <c r="C19" s="185" t="s">
        <v>249</v>
      </c>
      <c r="D19" s="184" t="s">
        <v>249</v>
      </c>
      <c r="E19" s="184" t="s">
        <v>249</v>
      </c>
      <c r="F19" s="184"/>
      <c r="G19" s="184"/>
      <c r="H19" s="184"/>
      <c r="I19" s="184" t="s">
        <v>249</v>
      </c>
      <c r="J19" s="184"/>
      <c r="K19" s="184"/>
      <c r="L19" s="184"/>
      <c r="M19" s="184"/>
      <c r="N19" s="188" t="s">
        <v>249</v>
      </c>
      <c r="O19" s="188" t="s">
        <v>249</v>
      </c>
      <c r="P19" s="188"/>
      <c r="Q19" s="188"/>
      <c r="R19" s="188" t="s">
        <v>249</v>
      </c>
      <c r="S19" s="188"/>
      <c r="T19" s="188"/>
      <c r="U19" s="188"/>
      <c r="V19" s="188"/>
      <c r="W19" s="188"/>
      <c r="X19" s="189"/>
      <c r="Y19" s="189"/>
      <c r="Z19" s="189" t="s">
        <v>249</v>
      </c>
      <c r="AA19" s="189" t="s">
        <v>249</v>
      </c>
      <c r="AB19" s="189" t="s">
        <v>249</v>
      </c>
      <c r="AC19" s="189" t="s">
        <v>249</v>
      </c>
      <c r="AD19" s="189" t="s">
        <v>249</v>
      </c>
      <c r="AE19" s="189"/>
      <c r="AF19" s="189"/>
    </row>
    <row r="20" spans="1:32" ht="13">
      <c r="A20" s="5"/>
      <c r="B20" s="123" t="s">
        <v>297</v>
      </c>
      <c r="C20" s="185" t="s">
        <v>249</v>
      </c>
      <c r="D20" s="184"/>
      <c r="E20" s="184" t="s">
        <v>249</v>
      </c>
      <c r="F20" s="184"/>
      <c r="G20" s="184"/>
      <c r="H20" s="184"/>
      <c r="I20" s="184"/>
      <c r="J20" s="184"/>
      <c r="K20" s="184"/>
      <c r="L20" s="184"/>
      <c r="M20" s="184"/>
      <c r="N20" s="188" t="s">
        <v>249</v>
      </c>
      <c r="O20" s="188" t="s">
        <v>249</v>
      </c>
      <c r="P20" s="188"/>
      <c r="Q20" s="188"/>
      <c r="R20" s="188"/>
      <c r="S20" s="188"/>
      <c r="T20" s="188"/>
      <c r="U20" s="188"/>
      <c r="V20" s="188"/>
      <c r="W20" s="188"/>
      <c r="X20" s="189"/>
      <c r="Y20" s="189"/>
      <c r="Z20" s="189" t="s">
        <v>249</v>
      </c>
      <c r="AA20" s="189"/>
      <c r="AB20" s="189"/>
      <c r="AC20" s="189"/>
      <c r="AD20" s="189" t="s">
        <v>249</v>
      </c>
      <c r="AE20" s="189"/>
      <c r="AF20" s="189"/>
    </row>
    <row r="21" spans="1:32" ht="13">
      <c r="A21" s="5"/>
      <c r="B21" s="123" t="s">
        <v>298</v>
      </c>
      <c r="C21" s="185"/>
      <c r="D21" s="184"/>
      <c r="E21" s="184" t="s">
        <v>249</v>
      </c>
      <c r="F21" s="184"/>
      <c r="G21" s="184"/>
      <c r="H21" s="184"/>
      <c r="I21" s="184" t="s">
        <v>249</v>
      </c>
      <c r="J21" s="184"/>
      <c r="K21" s="184"/>
      <c r="L21" s="184"/>
      <c r="M21" s="184"/>
      <c r="N21" s="188"/>
      <c r="O21" s="188" t="s">
        <v>249</v>
      </c>
      <c r="P21" s="188"/>
      <c r="Q21" s="188"/>
      <c r="R21" s="188" t="s">
        <v>249</v>
      </c>
      <c r="S21" s="188"/>
      <c r="T21" s="188" t="s">
        <v>249</v>
      </c>
      <c r="U21" s="188"/>
      <c r="V21" s="188"/>
      <c r="W21" s="188"/>
      <c r="X21" s="189"/>
      <c r="Y21" s="189"/>
      <c r="Z21" s="189" t="s">
        <v>249</v>
      </c>
      <c r="AA21" s="189" t="s">
        <v>249</v>
      </c>
      <c r="AB21" s="189"/>
      <c r="AC21" s="189" t="s">
        <v>249</v>
      </c>
      <c r="AD21" s="189" t="s">
        <v>249</v>
      </c>
      <c r="AE21" s="189"/>
      <c r="AF21" s="189"/>
    </row>
    <row r="22" spans="1:32" ht="13">
      <c r="A22" s="9"/>
      <c r="B22" s="123" t="s">
        <v>299</v>
      </c>
      <c r="C22" s="185" t="s">
        <v>249</v>
      </c>
      <c r="D22" s="184"/>
      <c r="E22" s="184"/>
      <c r="F22" s="184" t="s">
        <v>249</v>
      </c>
      <c r="G22" s="184"/>
      <c r="H22" s="184" t="s">
        <v>249</v>
      </c>
      <c r="I22" s="184"/>
      <c r="J22" s="184" t="s">
        <v>249</v>
      </c>
      <c r="K22" s="184"/>
      <c r="L22" s="184"/>
      <c r="M22" s="184"/>
      <c r="N22" s="188"/>
      <c r="O22" s="188"/>
      <c r="P22" s="188" t="s">
        <v>249</v>
      </c>
      <c r="Q22" s="188" t="s">
        <v>249</v>
      </c>
      <c r="R22" s="188"/>
      <c r="S22" s="188" t="s">
        <v>249</v>
      </c>
      <c r="T22" s="188" t="s">
        <v>249</v>
      </c>
      <c r="U22" s="188" t="s">
        <v>249</v>
      </c>
      <c r="V22" s="188" t="s">
        <v>249</v>
      </c>
      <c r="W22" s="188"/>
      <c r="X22" s="189" t="s">
        <v>249</v>
      </c>
      <c r="Y22" s="189" t="s">
        <v>249</v>
      </c>
      <c r="Z22" s="189"/>
      <c r="AA22" s="189" t="s">
        <v>249</v>
      </c>
      <c r="AB22" s="189" t="s">
        <v>249</v>
      </c>
      <c r="AC22" s="189"/>
      <c r="AD22" s="189" t="s">
        <v>249</v>
      </c>
      <c r="AE22" s="189"/>
      <c r="AF22" s="189"/>
    </row>
    <row r="23" spans="1:32" ht="13">
      <c r="A23" s="9"/>
      <c r="B23" s="123" t="s">
        <v>300</v>
      </c>
      <c r="C23" s="185"/>
      <c r="D23" s="184"/>
      <c r="E23" s="184"/>
      <c r="F23" s="184"/>
      <c r="G23" s="184"/>
      <c r="H23" s="184"/>
      <c r="I23" s="184"/>
      <c r="J23" s="184"/>
      <c r="K23" s="184"/>
      <c r="L23" s="184" t="s">
        <v>249</v>
      </c>
      <c r="M23" s="184"/>
      <c r="N23" s="188"/>
      <c r="O23" s="188"/>
      <c r="P23" s="188"/>
      <c r="Q23" s="188"/>
      <c r="R23" s="188"/>
      <c r="S23" s="188" t="s">
        <v>249</v>
      </c>
      <c r="T23" s="188" t="s">
        <v>249</v>
      </c>
      <c r="U23" s="188" t="s">
        <v>249</v>
      </c>
      <c r="V23" s="188"/>
      <c r="W23" s="188"/>
      <c r="X23" s="189" t="s">
        <v>249</v>
      </c>
      <c r="Y23" s="189" t="s">
        <v>249</v>
      </c>
      <c r="Z23" s="189"/>
      <c r="AA23" s="189" t="s">
        <v>249</v>
      </c>
      <c r="AB23" s="189" t="s">
        <v>249</v>
      </c>
      <c r="AC23" s="189" t="s">
        <v>249</v>
      </c>
      <c r="AD23" s="189" t="s">
        <v>249</v>
      </c>
      <c r="AE23" s="189" t="s">
        <v>249</v>
      </c>
      <c r="AF23" s="189"/>
    </row>
    <row r="24" spans="1:32" ht="13">
      <c r="A24" s="5"/>
      <c r="B24" s="123" t="s">
        <v>301</v>
      </c>
      <c r="C24" s="185"/>
      <c r="D24" s="184"/>
      <c r="E24" s="184"/>
      <c r="F24" s="184"/>
      <c r="G24" s="184" t="s">
        <v>249</v>
      </c>
      <c r="H24" s="184" t="s">
        <v>249</v>
      </c>
      <c r="I24" s="184"/>
      <c r="J24" s="184" t="s">
        <v>249</v>
      </c>
      <c r="K24" s="184" t="s">
        <v>249</v>
      </c>
      <c r="L24" s="184"/>
      <c r="M24" s="184"/>
      <c r="N24" s="188"/>
      <c r="O24" s="188"/>
      <c r="P24" s="188" t="s">
        <v>249</v>
      </c>
      <c r="Q24" s="188" t="s">
        <v>249</v>
      </c>
      <c r="R24" s="188"/>
      <c r="S24" s="188" t="s">
        <v>249</v>
      </c>
      <c r="T24" s="188" t="s">
        <v>249</v>
      </c>
      <c r="U24" s="188" t="s">
        <v>249</v>
      </c>
      <c r="V24" s="188"/>
      <c r="W24" s="188"/>
      <c r="X24" s="189" t="s">
        <v>249</v>
      </c>
      <c r="Y24" s="189" t="s">
        <v>249</v>
      </c>
      <c r="Z24" s="189"/>
      <c r="AA24" s="189" t="s">
        <v>249</v>
      </c>
      <c r="AB24" s="189" t="s">
        <v>249</v>
      </c>
      <c r="AC24" s="189"/>
      <c r="AD24" s="189"/>
      <c r="AE24" s="189"/>
      <c r="AF24" s="189"/>
    </row>
    <row r="25" spans="1:32" ht="13">
      <c r="A25" s="5"/>
      <c r="B25" s="123" t="s">
        <v>302</v>
      </c>
      <c r="C25" s="185"/>
      <c r="D25" s="184" t="s">
        <v>249</v>
      </c>
      <c r="E25" s="184" t="s">
        <v>249</v>
      </c>
      <c r="F25" s="184"/>
      <c r="G25" s="184"/>
      <c r="H25" s="184"/>
      <c r="I25" s="184" t="s">
        <v>249</v>
      </c>
      <c r="J25" s="184"/>
      <c r="K25" s="184"/>
      <c r="L25" s="184"/>
      <c r="M25" s="184"/>
      <c r="N25" s="188" t="s">
        <v>249</v>
      </c>
      <c r="O25" s="188" t="s">
        <v>249</v>
      </c>
      <c r="P25" s="188"/>
      <c r="Q25" s="188"/>
      <c r="R25" s="188" t="s">
        <v>249</v>
      </c>
      <c r="S25" s="188"/>
      <c r="T25" s="188"/>
      <c r="U25" s="188"/>
      <c r="V25" s="188"/>
      <c r="W25" s="188"/>
      <c r="X25" s="189"/>
      <c r="Y25" s="189" t="s">
        <v>249</v>
      </c>
      <c r="Z25" s="189"/>
      <c r="AA25" s="189" t="s">
        <v>249</v>
      </c>
      <c r="AB25" s="189" t="s">
        <v>249</v>
      </c>
      <c r="AC25" s="189" t="s">
        <v>249</v>
      </c>
      <c r="AD25" s="189" t="s">
        <v>249</v>
      </c>
      <c r="AE25" s="189"/>
      <c r="AF25" s="189"/>
    </row>
    <row r="26" spans="1:32" ht="13">
      <c r="A26" s="5"/>
      <c r="B26" s="123" t="s">
        <v>303</v>
      </c>
      <c r="C26" s="185"/>
      <c r="D26" s="184" t="s">
        <v>249</v>
      </c>
      <c r="E26" s="184" t="s">
        <v>249</v>
      </c>
      <c r="F26" s="184"/>
      <c r="G26" s="184"/>
      <c r="H26" s="184"/>
      <c r="I26" s="184" t="s">
        <v>249</v>
      </c>
      <c r="J26" s="184"/>
      <c r="K26" s="184" t="s">
        <v>249</v>
      </c>
      <c r="L26" s="184" t="s">
        <v>249</v>
      </c>
      <c r="M26" s="184"/>
      <c r="N26" s="188" t="s">
        <v>249</v>
      </c>
      <c r="O26" s="188" t="s">
        <v>249</v>
      </c>
      <c r="P26" s="188"/>
      <c r="Q26" s="188"/>
      <c r="R26" s="188" t="s">
        <v>249</v>
      </c>
      <c r="S26" s="188"/>
      <c r="T26" s="188"/>
      <c r="U26" s="188"/>
      <c r="V26" s="188"/>
      <c r="W26" s="188"/>
      <c r="X26" s="189"/>
      <c r="Y26" s="189" t="s">
        <v>249</v>
      </c>
      <c r="Z26" s="189"/>
      <c r="AA26" s="189" t="s">
        <v>249</v>
      </c>
      <c r="AB26" s="189" t="s">
        <v>249</v>
      </c>
      <c r="AC26" s="189" t="s">
        <v>249</v>
      </c>
      <c r="AD26" s="189" t="s">
        <v>249</v>
      </c>
      <c r="AE26" s="189"/>
      <c r="AF26" s="189"/>
    </row>
    <row r="27" spans="1:32" ht="13">
      <c r="A27" s="5"/>
      <c r="B27" s="123" t="s">
        <v>304</v>
      </c>
      <c r="C27" s="185" t="s">
        <v>249</v>
      </c>
      <c r="D27" s="184" t="s">
        <v>249</v>
      </c>
      <c r="E27" s="184"/>
      <c r="F27" s="184"/>
      <c r="G27" s="184"/>
      <c r="H27" s="184" t="s">
        <v>249</v>
      </c>
      <c r="I27" s="184" t="s">
        <v>249</v>
      </c>
      <c r="J27" s="184"/>
      <c r="K27" s="184" t="s">
        <v>249</v>
      </c>
      <c r="L27" s="184" t="s">
        <v>249</v>
      </c>
      <c r="M27" s="184"/>
      <c r="N27" s="188" t="s">
        <v>249</v>
      </c>
      <c r="O27" s="188"/>
      <c r="P27" s="188"/>
      <c r="Q27" s="188"/>
      <c r="R27" s="188"/>
      <c r="S27" s="188"/>
      <c r="T27" s="188"/>
      <c r="U27" s="188"/>
      <c r="V27" s="188"/>
      <c r="W27" s="188"/>
      <c r="X27" s="189"/>
      <c r="Y27" s="189" t="s">
        <v>249</v>
      </c>
      <c r="Z27" s="189"/>
      <c r="AA27" s="189" t="s">
        <v>249</v>
      </c>
      <c r="AB27" s="189"/>
      <c r="AC27" s="189"/>
      <c r="AD27" s="189" t="s">
        <v>249</v>
      </c>
      <c r="AE27" s="189"/>
      <c r="AF27" s="189"/>
    </row>
    <row r="28" spans="1:32" ht="13">
      <c r="A28" s="9"/>
      <c r="B28" s="123" t="s">
        <v>305</v>
      </c>
      <c r="C28" s="185" t="s">
        <v>249</v>
      </c>
      <c r="D28" s="184"/>
      <c r="E28" s="184"/>
      <c r="F28" s="184"/>
      <c r="G28" s="184" t="s">
        <v>249</v>
      </c>
      <c r="H28" s="184" t="s">
        <v>249</v>
      </c>
      <c r="I28" s="184"/>
      <c r="J28" s="184"/>
      <c r="K28" s="184" t="s">
        <v>249</v>
      </c>
      <c r="L28" s="184" t="s">
        <v>249</v>
      </c>
      <c r="M28" s="184"/>
      <c r="N28" s="188" t="s">
        <v>249</v>
      </c>
      <c r="O28" s="188" t="s">
        <v>249</v>
      </c>
      <c r="P28" s="188"/>
      <c r="Q28" s="188" t="s">
        <v>249</v>
      </c>
      <c r="R28" s="188"/>
      <c r="S28" s="188"/>
      <c r="T28" s="188"/>
      <c r="U28" s="188"/>
      <c r="V28" s="188"/>
      <c r="W28" s="188"/>
      <c r="X28" s="189"/>
      <c r="Y28" s="189" t="s">
        <v>249</v>
      </c>
      <c r="Z28" s="189"/>
      <c r="AA28" s="189" t="s">
        <v>249</v>
      </c>
      <c r="AB28" s="189" t="s">
        <v>249</v>
      </c>
      <c r="AC28" s="189" t="s">
        <v>249</v>
      </c>
      <c r="AD28" s="189" t="s">
        <v>249</v>
      </c>
      <c r="AE28" s="189"/>
      <c r="AF28" s="189"/>
    </row>
    <row r="29" spans="1:32" ht="13">
      <c r="A29" s="9"/>
      <c r="B29" s="123" t="s">
        <v>306</v>
      </c>
      <c r="C29" s="185"/>
      <c r="D29" s="184"/>
      <c r="E29" s="184"/>
      <c r="F29" s="184"/>
      <c r="G29" s="184" t="s">
        <v>249</v>
      </c>
      <c r="H29" s="184" t="s">
        <v>249</v>
      </c>
      <c r="I29" s="184"/>
      <c r="J29" s="184" t="s">
        <v>249</v>
      </c>
      <c r="K29" s="184" t="s">
        <v>249</v>
      </c>
      <c r="L29" s="184" t="s">
        <v>249</v>
      </c>
      <c r="M29" s="184"/>
      <c r="N29" s="188" t="s">
        <v>249</v>
      </c>
      <c r="O29" s="188"/>
      <c r="P29" s="188" t="s">
        <v>249</v>
      </c>
      <c r="Q29" s="188"/>
      <c r="R29" s="188"/>
      <c r="S29" s="188" t="s">
        <v>249</v>
      </c>
      <c r="T29" s="188" t="s">
        <v>249</v>
      </c>
      <c r="U29" s="188" t="s">
        <v>249</v>
      </c>
      <c r="V29" s="188" t="s">
        <v>249</v>
      </c>
      <c r="W29" s="188" t="s">
        <v>249</v>
      </c>
      <c r="X29" s="189" t="s">
        <v>249</v>
      </c>
      <c r="Y29" s="189" t="s">
        <v>249</v>
      </c>
      <c r="Z29" s="189"/>
      <c r="AA29" s="189" t="s">
        <v>249</v>
      </c>
      <c r="AB29" s="189" t="s">
        <v>249</v>
      </c>
      <c r="AC29" s="189" t="s">
        <v>249</v>
      </c>
      <c r="AD29" s="189" t="s">
        <v>249</v>
      </c>
      <c r="AE29" s="189" t="s">
        <v>249</v>
      </c>
      <c r="AF29" s="189" t="s">
        <v>249</v>
      </c>
    </row>
    <row r="30" spans="1:32" ht="13">
      <c r="A30" s="5"/>
      <c r="B30" s="123" t="s">
        <v>307</v>
      </c>
      <c r="C30" s="185"/>
      <c r="D30" s="184"/>
      <c r="E30" s="184"/>
      <c r="F30" s="184"/>
      <c r="G30" s="184"/>
      <c r="H30" s="184"/>
      <c r="I30" s="184"/>
      <c r="J30" s="184"/>
      <c r="K30" s="184"/>
      <c r="L30" s="184" t="s">
        <v>249</v>
      </c>
      <c r="M30" s="184"/>
      <c r="N30" s="188"/>
      <c r="O30" s="188"/>
      <c r="P30" s="188"/>
      <c r="Q30" s="188"/>
      <c r="R30" s="188"/>
      <c r="S30" s="188" t="s">
        <v>249</v>
      </c>
      <c r="T30" s="188" t="s">
        <v>249</v>
      </c>
      <c r="U30" s="188" t="s">
        <v>249</v>
      </c>
      <c r="V30" s="188"/>
      <c r="W30" s="188"/>
      <c r="X30" s="189" t="s">
        <v>249</v>
      </c>
      <c r="Y30" s="189" t="s">
        <v>249</v>
      </c>
      <c r="Z30" s="189"/>
      <c r="AA30" s="189" t="s">
        <v>249</v>
      </c>
      <c r="AB30" s="189" t="s">
        <v>249</v>
      </c>
      <c r="AC30" s="189" t="s">
        <v>249</v>
      </c>
      <c r="AD30" s="189" t="s">
        <v>249</v>
      </c>
      <c r="AE30" s="189" t="s">
        <v>249</v>
      </c>
      <c r="AF30" s="189"/>
    </row>
    <row r="31" spans="1:32" ht="13">
      <c r="A31" s="5"/>
      <c r="B31" s="123" t="s">
        <v>308</v>
      </c>
      <c r="C31" s="185"/>
      <c r="D31" s="184"/>
      <c r="E31" s="184"/>
      <c r="F31" s="184"/>
      <c r="G31" s="184"/>
      <c r="H31" s="184"/>
      <c r="I31" s="184"/>
      <c r="J31" s="184"/>
      <c r="K31" s="184"/>
      <c r="L31" s="184" t="s">
        <v>249</v>
      </c>
      <c r="M31" s="184" t="s">
        <v>249</v>
      </c>
      <c r="N31" s="188"/>
      <c r="O31" s="188"/>
      <c r="P31" s="188"/>
      <c r="Q31" s="188"/>
      <c r="R31" s="188"/>
      <c r="S31" s="188"/>
      <c r="T31" s="188"/>
      <c r="U31" s="188"/>
      <c r="V31" s="188" t="s">
        <v>249</v>
      </c>
      <c r="W31" s="188" t="s">
        <v>249</v>
      </c>
      <c r="X31" s="189"/>
      <c r="Y31" s="189" t="s">
        <v>249</v>
      </c>
      <c r="Z31" s="189"/>
      <c r="AA31" s="189" t="s">
        <v>249</v>
      </c>
      <c r="AB31" s="189" t="s">
        <v>249</v>
      </c>
      <c r="AC31" s="189"/>
      <c r="AD31" s="189" t="s">
        <v>249</v>
      </c>
      <c r="AE31" s="189" t="s">
        <v>249</v>
      </c>
      <c r="AF31" s="189" t="s">
        <v>249</v>
      </c>
    </row>
    <row r="32" spans="1:32" ht="13">
      <c r="A32" s="5"/>
      <c r="B32" s="123" t="s">
        <v>309</v>
      </c>
      <c r="C32" s="185" t="s">
        <v>249</v>
      </c>
      <c r="D32" s="184" t="s">
        <v>249</v>
      </c>
      <c r="E32" s="184" t="s">
        <v>249</v>
      </c>
      <c r="F32" s="184" t="s">
        <v>249</v>
      </c>
      <c r="G32" s="184" t="s">
        <v>249</v>
      </c>
      <c r="H32" s="184" t="s">
        <v>249</v>
      </c>
      <c r="I32" s="184" t="s">
        <v>249</v>
      </c>
      <c r="J32" s="184" t="s">
        <v>249</v>
      </c>
      <c r="K32" s="184" t="s">
        <v>249</v>
      </c>
      <c r="L32" s="184" t="s">
        <v>249</v>
      </c>
      <c r="M32" s="184" t="s">
        <v>249</v>
      </c>
      <c r="N32" s="188" t="s">
        <v>249</v>
      </c>
      <c r="O32" s="188" t="s">
        <v>249</v>
      </c>
      <c r="P32" s="188" t="s">
        <v>249</v>
      </c>
      <c r="Q32" s="188" t="s">
        <v>249</v>
      </c>
      <c r="R32" s="188" t="s">
        <v>249</v>
      </c>
      <c r="S32" s="188" t="s">
        <v>249</v>
      </c>
      <c r="T32" s="188" t="s">
        <v>249</v>
      </c>
      <c r="U32" s="188" t="s">
        <v>249</v>
      </c>
      <c r="V32" s="188" t="s">
        <v>249</v>
      </c>
      <c r="W32" s="188" t="s">
        <v>249</v>
      </c>
      <c r="X32" s="189" t="s">
        <v>249</v>
      </c>
      <c r="Y32" s="189" t="s">
        <v>249</v>
      </c>
      <c r="Z32" s="189" t="s">
        <v>249</v>
      </c>
      <c r="AA32" s="189" t="s">
        <v>249</v>
      </c>
      <c r="AB32" s="189" t="s">
        <v>249</v>
      </c>
      <c r="AC32" s="189" t="s">
        <v>249</v>
      </c>
      <c r="AD32" s="189" t="s">
        <v>249</v>
      </c>
      <c r="AE32" s="189" t="s">
        <v>249</v>
      </c>
      <c r="AF32" s="189" t="s">
        <v>249</v>
      </c>
    </row>
    <row r="34" spans="14:32">
      <c r="N34" s="47"/>
      <c r="O34" s="47"/>
      <c r="P34" s="47"/>
      <c r="Q34" s="47"/>
      <c r="R34" s="47"/>
      <c r="S34" s="47"/>
      <c r="T34" s="47"/>
      <c r="U34" s="47"/>
      <c r="V34" s="47"/>
      <c r="W34" s="47"/>
      <c r="X34" s="47"/>
      <c r="Y34" s="47"/>
      <c r="Z34" s="47"/>
      <c r="AA34" s="47"/>
      <c r="AB34" s="47"/>
      <c r="AC34" s="47"/>
      <c r="AD34" s="47"/>
      <c r="AE34" s="47"/>
      <c r="AF34" s="47"/>
    </row>
  </sheetData>
  <sheetProtection formatCells="0" formatColumns="0" formatRows="0" insertRows="0" deleteRows="0"/>
  <mergeCells count="3">
    <mergeCell ref="B8:B9"/>
    <mergeCell ref="A1:AG2"/>
    <mergeCell ref="B6:AF6"/>
  </mergeCells>
  <printOptions horizontalCentered="1"/>
  <pageMargins left="0.74803149606299213" right="0.74803149606299213" top="0.98425196850393704" bottom="0.98425196850393704" header="0" footer="0"/>
  <pageSetup paperSize="9" scale="63" orientation="landscape" r:id="rId1"/>
  <headerFooter alignWithMargins="0">
    <oddFooter>&amp;L&amp;8Versão para apresentação à Comissão de Acompanhamento&amp;C&amp;8&amp;D&amp;R&amp;8&amp;A</oddFooter>
  </headerFooter>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8</vt:i4>
      </vt:variant>
      <vt:variant>
        <vt:lpstr>Intervalos com Nome</vt:lpstr>
      </vt:variant>
      <vt:variant>
        <vt:i4>8</vt:i4>
      </vt:variant>
    </vt:vector>
  </HeadingPairs>
  <TitlesOfParts>
    <vt:vector size="16" baseType="lpstr">
      <vt:lpstr>Índice</vt:lpstr>
      <vt:lpstr>Form_B</vt:lpstr>
      <vt:lpstr>Form_C</vt:lpstr>
      <vt:lpstr>Form_D</vt:lpstr>
      <vt:lpstr>Form_D_PTable</vt:lpstr>
      <vt:lpstr>Form_E_Table</vt:lpstr>
      <vt:lpstr>Form_F</vt:lpstr>
      <vt:lpstr>Form_G</vt:lpstr>
      <vt:lpstr>Form_B!Área_de_Impressão</vt:lpstr>
      <vt:lpstr>Form_C!Área_de_Impressão</vt:lpstr>
      <vt:lpstr>Form_D!Área_de_Impressão</vt:lpstr>
      <vt:lpstr>Form_E_Table!Área_de_Impressão</vt:lpstr>
      <vt:lpstr>Form_F!Área_de_Impressão</vt:lpstr>
      <vt:lpstr>Form_G!Área_de_Impressão</vt:lpstr>
      <vt:lpstr>Índice!Área_de_Impressão</vt:lpstr>
      <vt:lpstr>Form_B!Base_de_Dados</vt:lpstr>
    </vt:vector>
  </TitlesOfParts>
  <Company>dges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TMendes</dc:creator>
  <cp:lastModifiedBy>Helder Viana</cp:lastModifiedBy>
  <cp:lastPrinted>2016-09-01T14:04:43Z</cp:lastPrinted>
  <dcterms:created xsi:type="dcterms:W3CDTF">2006-08-14T13:24:52Z</dcterms:created>
  <dcterms:modified xsi:type="dcterms:W3CDTF">2017-11-21T11:31:02Z</dcterms:modified>
</cp:coreProperties>
</file>